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79F3F10-C932-424D-BA50-42DFE20051B8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28680" yWindow="-120" windowWidth="29040" windowHeight="175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5" i="18" l="1"/>
  <c r="I135" i="18"/>
  <c r="K223" i="18"/>
  <c r="I206" i="18"/>
  <c r="K69" i="18"/>
  <c r="I202" i="18"/>
  <c r="K39" i="18"/>
  <c r="K252" i="18"/>
  <c r="G77" i="18"/>
  <c r="G67" i="18" l="1"/>
  <c r="G26" i="18"/>
  <c r="G277" i="18"/>
  <c r="G155" i="18"/>
  <c r="I155" i="18"/>
  <c r="I223" i="18"/>
  <c r="I69" i="18"/>
  <c r="G39" i="18"/>
  <c r="I39" i="18"/>
  <c r="G97" i="18"/>
  <c r="I252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<sst xmlns="http://schemas.openxmlformats.org/spreadsheetml/2006/main" count="15936" uniqueCount="975">
  <si>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</si>
  <si>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</si>
  <si>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</si>
  <si>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</si>
  <si>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</si>
  <si>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</si>
  <si>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</si>
  <si>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</si>
  <si>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</si>
  <si>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</si>
  <si>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</si>
  <si>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</si>
  <si>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</si>
  <si>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</si>
  <si>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</si>
  <si>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</si>
  <si>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</si>
  <si>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</si>
  <si>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</si>
  <si>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</si>
  <si>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</si>
  <si>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</si>
  <si>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</si>
  <si>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</si>
  <si>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</si>
  <si>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</si>
  <si>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</si>
  <si>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</si>
  <si>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</si>
  <si>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</si>
  <si>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</si>
  <si>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</si>
  <si>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</si>
  <si>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</si>
  <si>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</si>
  <si>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</si>
  <si>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</si>
  <si>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</si>
  <si>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</si>
  <si>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</si>
  <si>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</si>
  <si>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</si>
  <si>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</si>
  <si>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</si>
  <si>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</si>
  <si>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</si>
  <si>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</si>
  <si>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</si>
  <si>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</si>
  <si>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</si>
  <si>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</si>
  <si>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</si>
  <si>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</si>
  <si>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</si>
  <si>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</si>
  <si>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</si>
  <si>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</si>
  <si>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</si>
  <si>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</si>
  <si>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</si>
  <si>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</si>
  <si>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</si>
  <si>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</si>
  <si>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</si>
  <si>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</si>
  <si>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</si>
  <si>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</si>
  <si>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</si>
  <si>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</si>
  <si>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</si>
  <si>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</si>
  <si>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</si>
  <si>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</si>
  <si>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</si>
  <si>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</si>
  <si>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</si>
  <si>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</si>
  <si>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</si>
  <si>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</si>
  <si>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</si>
  <si>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</si>
  <si>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</si>
  <si>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</si>
  <si>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</si>
  <si>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</si>
  <si>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</si>
  <si>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</si>
  <si>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</si>
  <si>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</si>
  <si>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</si>
  <si>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</si>
  <si>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</si>
  <si>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</si>
  <si>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</si>
  <si>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</si>
  <si>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</si>
  <si>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</si>
  <si>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</si>
  <si>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</si>
  <si>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</si>
  <si>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</si>
  <si>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</si>
  <si>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</si>
  <si>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</si>
  <si>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</si>
  <si>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</si>
  <si>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</si>
  <si>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</si>
  <si>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</si>
  <si>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</si>
  <si>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</si>
  <si>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</si>
  <si>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</si>
  <si>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</si>
  <si>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</si>
  <si>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</si>
  <si>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</si>
  <si>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</si>
  <si>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</si>
  <si>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</si>
  <si>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</si>
  <si>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</si>
  <si>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</si>
  <si>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</si>
  <si>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</si>
  <si>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</si>
  <si>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</si>
  <si>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</si>
  <si>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</si>
  <si>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</si>
  <si>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</si>
  <si>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</si>
  <si>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</si>
  <si>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</si>
  <si>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</si>
  <si>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</si>
  <si>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</si>
  <si>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</si>
  <si>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</si>
  <si>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</si>
  <si>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</si>
  <si>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</si>
  <si>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</si>
  <si>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</si>
  <si>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</si>
  <si>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</si>
  <si>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</si>
  <si>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</si>
  <si>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</si>
  <si>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</si>
  <si>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</si>
  <si>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</si>
  <si>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</si>
  <si>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</si>
  <si>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</si>
  <si>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</si>
  <si>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</si>
  <si>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</si>
  <si>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</si>
  <si>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</si>
  <si>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</si>
  <si>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</si>
  <si>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</si>
  <si>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</si>
  <si>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</si>
  <si>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</si>
  <si>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</si>
  <si>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</si>
  <si>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</si>
  <si>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</si>
  <si>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</si>
  <si>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</si>
  <si>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</si>
  <si>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</si>
  <si>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</si>
  <si>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</si>
  <si>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</si>
  <si>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</si>
  <si>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</si>
  <si>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</si>
  <si>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</si>
  <si>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</si>
  <si>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</si>
  <si>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</si>
  <si>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</si>
  <si>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</si>
  <si>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</si>
  <si>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</si>
  <si>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</si>
  <si>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</si>
  <si>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</si>
  <si>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</si>
  <si>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</si>
  <si>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</si>
  <si>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</si>
  <si>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</si>
  <si>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</si>
  <si>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</si>
  <si>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</si>
  <si>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</si>
  <si>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</si>
  <si>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</si>
  <si>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</si>
  <si>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</si>
  <si>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</si>
  <si>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</si>
  <si>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</si>
  <si>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</si>
  <si>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</si>
  <si>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</si>
  <si>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</si>
  <si>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</si>
  <si>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</si>
  <si>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</si>
  <si>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</si>
  <si>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</si>
  <si>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</si>
  <si>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</si>
  <si>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</si>
  <si>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</si>
  <si>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</si>
  <si>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</si>
  <si>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</si>
  <si>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</si>
  <si>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</si>
  <si>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</si>
  <si>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</si>
  <si>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</si>
  <si>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</si>
  <si>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</si>
  <si>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</si>
  <si>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</si>
  <si>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</si>
  <si>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</si>
  <si>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</si>
  <si>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</si>
  <si>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</si>
  <si>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</si>
  <si>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</si>
  <si>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</si>
  <si>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</si>
  <si>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</si>
  <si>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</si>
  <si>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</si>
  <si>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</si>
  <si>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</si>
  <si>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</si>
  <si>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</si>
  <si>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</si>
  <si>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</si>
  <si>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</si>
  <si>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</si>
  <si>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</si>
  <si>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</si>
  <si>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</si>
  <si>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</si>
  <si>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</si>
  <si>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</si>
  <si>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</si>
  <si>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</si>
  <si>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</si>
  <si>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</si>
  <si>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</si>
  <si>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</si>
  <si>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</si>
  <si>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</si>
  <si>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</si>
  <si>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</si>
  <si>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</si>
  <si>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</si>
  <si>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</si>
  <si>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</si>
  <si>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</si>
  <si>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</si>
  <si>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</si>
  <si>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</si>
  <si>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</si>
  <si>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</si>
  <si>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</si>
  <si>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</si>
  <si>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</si>
  <si>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</si>
  <si>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</si>
  <si>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</si>
  <si>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</si>
  <si>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</si>
  <si>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</si>
  <si>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</si>
  <si>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</si>
  <si>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</si>
  <si>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</si>
  <si>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</si>
  <si>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</si>
  <si>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</si>
  <si>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</si>
  <si>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</si>
  <si>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</si>
  <si>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</si>
  <si>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</si>
  <si>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</si>
  <si>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</si>
  <si>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</si>
  <si>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</si>
  <si>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</si>
  <si>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</si>
  <si>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</si>
  <si>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</si>
  <si>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</si>
  <si>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</si>
  <si>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</si>
  <si>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</si>
  <si>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</si>
  <si>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</si>
  <si>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</si>
  <si>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</si>
  <si>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</si>
  <si>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</si>
  <si>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</si>
  <si>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</si>
  <si>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</si>
  <si>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</si>
  <si>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</si>
  <si>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</si>
  <si>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</si>
  <si>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</si>
  <si>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</si>
  <si>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</si>
  <si>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</si>
  <si>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</si>
  <si>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</si>
  <si>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</si>
  <si>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</si>
  <si>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</si>
  <si>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</si>
  <si>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</si>
  <si>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</si>
  <si>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</si>
  <si>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</si>
  <si>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</si>
  <si>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</si>
  <si>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</si>
  <si>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</si>
  <si>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</si>
  <si>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</si>
  <si>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</si>
  <si>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</si>
  <si>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</si>
  <si>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</si>
  <si>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</si>
  <si>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</si>
  <si>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</si>
  <si>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</si>
  <si>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</si>
  <si>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</si>
  <si>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</si>
  <si>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</si>
  <si>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</si>
  <si>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</si>
  <si>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</si>
  <si>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</si>
  <si>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</si>
  <si>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</si>
  <si>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</si>
  <si>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</si>
  <si>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</si>
  <si>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</si>
  <si>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</si>
  <si>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</si>
  <si>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</si>
  <si>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</si>
  <si>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</si>
  <si>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</si>
  <si>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</si>
  <si>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</si>
  <si>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</si>
  <si>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</si>
  <si>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</si>
  <si>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</si>
  <si>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</si>
  <si>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</si>
  <si>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</si>
  <si>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</si>
  <si>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</si>
  <si>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</si>
  <si>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</si>
  <si>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</si>
  <si>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</si>
  <si>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</si>
  <si>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</si>
  <si>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</si>
  <si>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</si>
  <si>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</si>
  <si>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</si>
  <si>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</si>
  <si>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</si>
  <si>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</si>
  <si>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</si>
  <si>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</si>
  <si>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</si>
  <si>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</si>
  <si>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</si>
  <si>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</si>
  <si>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</si>
  <si>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</si>
  <si>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</si>
  <si>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</si>
  <si>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</si>
  <si>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</si>
  <si>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</si>
  <si>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</si>
  <si>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</si>
  <si>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</si>
  <si>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</si>
  <si>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</si>
  <si>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</si>
  <si>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</si>
  <si>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</si>
  <si>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</si>
  <si>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</si>
  <si>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</si>
  <si>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</si>
  <si>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</si>
  <si>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</si>
  <si>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</si>
  <si>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</si>
  <si>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</si>
  <si>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</si>
  <si>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</si>
  <si>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</si>
  <si>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</si>
  <si>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</si>
  <si>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</si>
  <si>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</si>
  <si>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</si>
  <si>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</si>
  <si>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</si>
  <si>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</si>
  <si>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</si>
  <si>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</si>
  <si>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</si>
  <si>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</si>
  <si>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</si>
  <si>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</si>
  <si>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</si>
  <si>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</si>
  <si>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</si>
  <si>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</si>
  <si>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</si>
  <si>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</si>
  <si>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</si>
  <si>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</si>
  <si>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</si>
  <si>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</si>
  <si>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</si>
  <si>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</si>
  <si>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</si>
  <si>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</si>
  <si>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</si>
  <si>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</si>
  <si>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</si>
  <si>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</si>
  <si>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</si>
  <si>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</si>
  <si>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</si>
  <si>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</si>
  <si>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</si>
  <si>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</si>
  <si>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</si>
  <si>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</si>
  <si>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</si>
  <si>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</si>
  <si>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</si>
  <si>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</si>
  <si>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</si>
  <si>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</si>
  <si>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</si>
  <si>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</si>
  <si>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</si>
  <si>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</si>
  <si>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</si>
  <si>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</si>
  <si>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</si>
  <si>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</si>
  <si>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</si>
  <si>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</si>
  <si>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</si>
  <si>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</si>
  <si>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</si>
  <si>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</si>
  <si>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</si>
  <si>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</si>
  <si>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</si>
  <si>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</si>
  <si>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</si>
  <si>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</si>
  <si>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</si>
  <si>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</si>
  <si>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</si>
  <si>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</si>
  <si>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</si>
  <si>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</si>
  <si>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</si>
  <si>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</si>
  <si>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</si>
  <si>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</si>
  <si>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</si>
  <si>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</si>
  <si>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</si>
  <si>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</si>
  <si>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</si>
  <si>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</si>
  <si>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</si>
  <si>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</si>
  <si>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</si>
  <si>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</si>
  <si>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</si>
  <si>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</si>
  <si>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</si>
  <si>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</si>
  <si>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</si>
  <si>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</si>
  <si>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</si>
  <si>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</si>
  <si>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</si>
  <si>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</si>
  <si>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</si>
  <si>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</si>
  <si>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</si>
  <si>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</si>
  <si>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</si>
  <si>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</si>
  <si>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</si>
  <si>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</si>
  <si>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</si>
  <si>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</si>
  <si>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</si>
  <si>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</si>
  <si>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</si>
  <si>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</si>
  <si>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</si>
  <si>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</si>
  <si>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</si>
  <si>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</si>
  <si>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</si>
  <si>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</si>
  <si>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</si>
  <si>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</si>
  <si>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</si>
  <si>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</si>
  <si>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</si>
  <si>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</si>
  <si>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</si>
  <si>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</si>
  <si>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</si>
  <si>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</si>
  <si>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</si>
  <si>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</si>
  <si>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</si>
  <si>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</si>
  <si>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</si>
  <si>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</si>
  <si>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</si>
  <si>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</si>
  <si>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</si>
  <si>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</si>
  <si>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</si>
  <si>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</si>
  <si>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</si>
  <si>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</si>
  <si>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</si>
  <si>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</si>
  <si>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</si>
  <si>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</si>
  <si>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</si>
  <si>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</si>
  <si>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</si>
  <si>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</si>
  <si>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</si>
  <si>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</si>
  <si>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</si>
  <si>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</si>
  <si>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</si>
  <si>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</si>
  <si>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</si>
  <si>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</si>
  <si>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</si>
  <si>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</si>
  <si>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</si>
  <si>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</si>
  <si>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</si>
  <si>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</si>
  <si>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</si>
  <si>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</si>
  <si>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</si>
  <si>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</si>
  <si>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</si>
  <si>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</si>
  <si>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</si>
  <si>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</si>
  <si>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</si>
  <si>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</si>
  <si>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</si>
  <si>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</si>
  <si>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</si>
  <si>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</si>
  <si>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</si>
  <si>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</si>
  <si>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</si>
  <si>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</si>
  <si>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</si>
  <si>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</si>
  <si>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</si>
  <si>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</si>
  <si>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</si>
  <si>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</si>
  <si>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</si>
  <si>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</si>
  <si>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</si>
  <si>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</si>
  <si>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</si>
  <si>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</si>
  <si>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</si>
  <si>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</si>
  <si>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</si>
  <si>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</si>
  <si>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</si>
  <si>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</si>
  <si>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</si>
  <si>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</si>
  <si>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</si>
  <si>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</si>
  <si>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</si>
  <si>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</si>
  <si>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</si>
  <si>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</si>
  <si>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</si>
  <si>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</si>
  <si>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</si>
  <si>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</si>
  <si>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</si>
  <si>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</si>
  <si>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</si>
  <si>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</si>
  <si>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</si>
  <si>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</si>
  <si>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</si>
  <si>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</si>
  <si>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</si>
  <si>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</si>
  <si>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</si>
  <si>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</si>
  <si>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</si>
  <si>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</si>
  <si>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</si>
  <si>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</si>
  <si>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</si>
  <si>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</si>
  <si>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</si>
  <si>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</si>
  <si>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</si>
  <si>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</si>
  <si>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</si>
  <si>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</si>
  <si>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</si>
  <si>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</si>
  <si>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</si>
  <si>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</si>
  <si>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</si>
  <si>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</si>
  <si>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</si>
  <si>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</si>
  <si>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</si>
  <si>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</si>
  <si>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</si>
  <si>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</si>
  <si>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</si>
  <si>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</si>
  <si>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</si>
  <si>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</si>
  <si>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</si>
  <si>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</si>
  <si>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</si>
  <si>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</si>
  <si>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</si>
  <si>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</si>
  <si>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</si>
  <si>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</si>
  <si>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</si>
  <si>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</si>
  <si>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</si>
  <si>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</si>
  <si>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</si>
  <si>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</si>
  <si>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</si>
  <si>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</si>
  <si>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</si>
  <si>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</si>
  <si>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</si>
  <si>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</si>
  <si>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</si>
  <si>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</si>
  <si>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</si>
  <si>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</si>
  <si>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</si>
  <si>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</si>
  <si>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</si>
  <si>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</si>
  <si>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</si>
  <si>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</si>
  <si>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</si>
  <si>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</si>
  <si>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</si>
  <si>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</si>
  <si>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</si>
  <si>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</si>
  <si>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</si>
  <si>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</si>
  <si>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</si>
  <si>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</si>
  <si>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</si>
  <si>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</si>
  <si>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</si>
  <si>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</si>
  <si>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</si>
  <si>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</si>
  <si>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</si>
  <si>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</si>
  <si>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</si>
  <si>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</si>
  <si>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</si>
  <si>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</si>
  <si>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</si>
  <si>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</si>
  <si>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</si>
  <si>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</si>
  <si>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</si>
  <si>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</si>
  <si>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</si>
  <si>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</si>
  <si>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</si>
  <si>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</si>
  <si>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</si>
  <si>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</si>
  <si>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</si>
  <si>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</si>
  <si>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</si>
  <si>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</si>
  <si>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</si>
  <si>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</si>
  <si>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</si>
  <si>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</si>
  <si>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</si>
  <si>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</si>
  <si>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</si>
  <si>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</si>
  <si>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</si>
  <si>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</si>
  <si>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</si>
  <si>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</si>
  <si>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</si>
  <si>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</si>
  <si>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</si>
  <si>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</si>
  <si>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</si>
  <si>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</si>
  <si>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</si>
  <si>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</si>
  <si>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</si>
  <si>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</si>
  <si>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</si>
  <si>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</si>
  <si>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</si>
  <si>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</si>
  <si>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</si>
  <si>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</si>
  <si>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</si>
  <si>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</si>
  <si>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</si>
  <si>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</si>
  <si>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</si>
  <si>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</si>
  <si>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</si>
  <si>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</si>
  <si>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</si>
  <si>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</si>
  <si>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</si>
  <si>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</si>
  <si>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</si>
  <si>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</si>
  <si>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</si>
  <si>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</si>
  <si>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</si>
  <si>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</si>
  <si>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</si>
  <si>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</si>
  <si>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</si>
  <si>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</si>
  <si>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</si>
  <si>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</si>
  <si>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</si>
  <si>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</si>
  <si>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</si>
  <si>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</si>
  <si>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</si>
  <si>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</si>
  <si>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</si>
  <si>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</si>
  <si>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</si>
  <si>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</si>
  <si>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</si>
  <si>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</si>
  <si>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</si>
  <si>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</si>
  <si>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</si>
  <si>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</si>
  <si>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</si>
  <si>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</si>
  <si>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</si>
  <si>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</si>
  <si>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</si>
  <si>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</si>
  <si>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</si>
  <si>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</si>
  <si>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</si>
  <si>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</si>
  <si>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</si>
  <si>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</si>
  <si>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</si>
  <si>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</si>
  <si>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</si>
  <si>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</si>
  <si>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</si>
  <si>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</si>
  <si>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</si>
  <si>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</si>
  <si>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</si>
  <si>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</si>
  <si>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</si>
  <si>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</si>
  <si>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</si>
  <si>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</si>
  <si>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</si>
  <si>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</si>
  <si>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</si>
  <si>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</si>
  <si>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</si>
  <si>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</si>
  <si>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</si>
  <si>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</si>
  <si>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</si>
  <si>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</si>
  <si>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</si>
  <si>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</si>
  <si>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</si>
  <si>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</si>
  <si>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</si>
  <si>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</si>
  <si>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</si>
  <si>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</si>
  <si>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</si>
  <si>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</si>
  <si>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</si>
  <si>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</si>
  <si>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</si>
  <si>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</si>
  <si>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</si>
  <si>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</si>
  <si>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</si>
  <si>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</si>
  <si>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</si>
  <si>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</si>
  <si>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</si>
  <si>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</si>
  <si>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</si>
  <si>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</si>
  <si>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</si>
  <si>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</si>
  <si>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</si>
  <si>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</si>
  <si>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</si>
  <si>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</si>
  <si>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</si>
  <si>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</si>
  <si>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</si>
  <si>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</si>
  <si>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</si>
  <si>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</si>
  <si>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</si>
  <si>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</si>
  <si>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</si>
  <si>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</si>
  <si>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</si>
  <si>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</si>
  <si>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</si>
  <si>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</si>
  <si>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</si>
  <si>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</si>
  <si>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</si>
  <si>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</si>
  <si>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</si>
  <si>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</si>
  <si>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</si>
  <si>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</si>
  <si>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</si>
  <si>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</si>
  <si>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</si>
  <si>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</si>
  <si>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</si>
  <si>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</si>
  <si>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</si>
  <si>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</si>
  <si>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</si>
  <si>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</si>
  <si>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</si>
  <si>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</si>
  <si>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</si>
  <si>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</si>
  <si>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</si>
  <si>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</si>
  <si>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</si>
  <si>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</si>
  <si>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</si>
  <si>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</si>
  <si>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</si>
  <si>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</si>
  <si>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</si>
  <si>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</si>
  <si>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</si>
  <si>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</si>
  <si>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</si>
  <si>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</si>
  <si>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</si>
  <si>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</si>
  <si>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</si>
  <si>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</si>
  <si>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</si>
  <si>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</si>
  <si>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</si>
  <si>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</si>
  <si>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</si>
  <si>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</si>
  <si>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</si>
  <si>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</si>
  <si>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</si>
  <si>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</si>
  <si>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</si>
  <si>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</si>
  <si>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</si>
  <si>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</si>
  <si>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</si>
  <si>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</si>
  <si>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</si>
  <si>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</si>
  <si>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</si>
  <si>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</si>
  <si>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</si>
  <si>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</si>
  <si>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</si>
  <si>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</si>
  <si>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</si>
  <si>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</si>
  <si>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</si>
  <si>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</si>
  <si>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</si>
  <si>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</si>
  <si>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</si>
  <si>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</si>
  <si>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</si>
  <si>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</si>
  <si>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</si>
  <si>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</si>
  <si>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</si>
  <si>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</si>
  <si>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</si>
  <si>
    <t>DHL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</si>
</sst>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5" x14ac:dyDescent="0.25"/>
  <cols>
    <col min="2" max="3" width="10.7109375" bestFit="1" customWidth="1"/>
  </cols>
  <sheetData>
    <row r="1" spans="1:26" ht="15.75" x14ac:dyDescent="0.2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25">
      <c r="A2" t="s">
        <v>704</v>
      </c>
      <c r="B2" s="149">
        <v>46013</v>
      </c>
      <c r="C2" s="149">
        <v>46041</v>
      </c>
    </row>
    <row r="3" spans="1:26" ht="15.75" customHeight="1" x14ac:dyDescent="0.25">
      <c r="A3" t="s">
        <v>700</v>
      </c>
      <c r="B3" s="149">
        <v>46101</v>
      </c>
    </row>
    <row r="4" spans="1:26" ht="15.75" customHeight="1" x14ac:dyDescent="0.25">
      <c r="A4" t="s">
        <v>701</v>
      </c>
      <c r="B4" s="149">
        <v>46192</v>
      </c>
    </row>
    <row r="5" spans="1:26" ht="15.75" customHeight="1" x14ac:dyDescent="0.25">
      <c r="A5" t="s">
        <v>702</v>
      </c>
      <c r="B5" s="149">
        <v>46283</v>
      </c>
    </row>
    <row r="6" spans="1:26" ht="15.75" customHeight="1" x14ac:dyDescent="0.25">
      <c r="A6" t="s">
        <v>703</v>
      </c>
      <c r="B6" s="149">
        <v>46374</v>
      </c>
      <c r="C6" s="149">
        <v>46402</v>
      </c>
    </row>
    <row r="7" spans="1:26" ht="15.75" customHeight="1" x14ac:dyDescent="0.25">
      <c r="B7" s="149"/>
      <c r="C7" s="149"/>
    </row>
    <row r="8" spans="1:26" ht="15.75" x14ac:dyDescent="0.2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25">
      <c r="A9" t="s">
        <v>704</v>
      </c>
      <c r="B9" s="149">
        <v>45649</v>
      </c>
      <c r="C9" s="149">
        <v>45677</v>
      </c>
    </row>
    <row r="10" spans="1:26" ht="15.75" customHeight="1" x14ac:dyDescent="0.25">
      <c r="A10" t="s">
        <v>700</v>
      </c>
      <c r="B10" s="149">
        <v>45737</v>
      </c>
    </row>
    <row r="11" spans="1:26" ht="15.75" customHeight="1" x14ac:dyDescent="0.25">
      <c r="A11" t="s">
        <v>701</v>
      </c>
      <c r="B11" s="149">
        <v>45828</v>
      </c>
    </row>
    <row r="12" spans="1:26" ht="15.75" customHeight="1" x14ac:dyDescent="0.25">
      <c r="A12" t="s">
        <v>702</v>
      </c>
      <c r="B12" s="149">
        <v>45919</v>
      </c>
    </row>
    <row r="13" spans="1:26" ht="15.75" customHeight="1" x14ac:dyDescent="0.25">
      <c r="A13" t="s">
        <v>703</v>
      </c>
      <c r="B13" s="149">
        <v>46010</v>
      </c>
      <c r="C13" s="149">
        <v>45673</v>
      </c>
    </row>
    <row r="15" spans="1:26" ht="15.75" x14ac:dyDescent="0.2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25">
      <c r="A16" t="s">
        <v>704</v>
      </c>
      <c r="B16" s="149">
        <v>45278</v>
      </c>
      <c r="C16" s="149">
        <v>45313</v>
      </c>
    </row>
    <row r="17" spans="1:3" ht="15.75" customHeight="1" x14ac:dyDescent="0.25">
      <c r="A17" t="s">
        <v>700</v>
      </c>
      <c r="B17" s="149">
        <v>45366</v>
      </c>
    </row>
    <row r="18" spans="1:3" ht="15.75" customHeight="1" x14ac:dyDescent="0.25">
      <c r="A18" t="s">
        <v>701</v>
      </c>
      <c r="B18" s="149">
        <v>45464</v>
      </c>
    </row>
    <row r="19" spans="1:3" ht="15.75" customHeight="1" x14ac:dyDescent="0.25">
      <c r="A19" t="s">
        <v>702</v>
      </c>
      <c r="B19" s="149">
        <v>45555</v>
      </c>
    </row>
    <row r="20" spans="1:3" ht="15.75" customHeight="1" x14ac:dyDescent="0.25">
      <c r="A20" t="s">
        <v>703</v>
      </c>
      <c r="B20" s="149">
        <v>45646</v>
      </c>
      <c r="C20" s="149">
        <v>45674</v>
      </c>
    </row>
    <row r="22" spans="1:3" x14ac:dyDescent="0.25">
      <c r="A22">
        <v>2023</v>
      </c>
      <c r="B22" t="s">
        <v>698</v>
      </c>
      <c r="C22" t="s">
        <v>699</v>
      </c>
    </row>
    <row r="23" spans="1:3" x14ac:dyDescent="0.25">
      <c r="A23" t="s">
        <v>704</v>
      </c>
      <c r="B23" s="149">
        <v>44914</v>
      </c>
      <c r="C23" s="149">
        <v>44949</v>
      </c>
    </row>
    <row r="24" spans="1:3" x14ac:dyDescent="0.25">
      <c r="A24" t="s">
        <v>700</v>
      </c>
      <c r="B24" s="149">
        <v>45002</v>
      </c>
    </row>
    <row r="25" spans="1:3" x14ac:dyDescent="0.25">
      <c r="A25" t="s">
        <v>701</v>
      </c>
      <c r="B25" s="149">
        <v>45093</v>
      </c>
    </row>
    <row r="26" spans="1:3" x14ac:dyDescent="0.25">
      <c r="A26" t="s">
        <v>702</v>
      </c>
      <c r="B26" s="149">
        <v>45184</v>
      </c>
    </row>
    <row r="27" spans="1:3" x14ac:dyDescent="0.25">
      <c r="A27" t="s">
        <v>703</v>
      </c>
      <c r="B27" s="149">
        <v>45275</v>
      </c>
      <c r="C27" s="149">
        <v>45310</v>
      </c>
    </row>
    <row r="29" spans="1:3" x14ac:dyDescent="0.25">
      <c r="A29">
        <v>2022</v>
      </c>
      <c r="B29" t="s">
        <v>698</v>
      </c>
      <c r="C29" t="s">
        <v>699</v>
      </c>
    </row>
    <row r="30" spans="1:3" x14ac:dyDescent="0.25">
      <c r="A30" t="s">
        <v>704</v>
      </c>
      <c r="B30" s="149">
        <v>44550</v>
      </c>
      <c r="C30" s="149">
        <v>44582</v>
      </c>
    </row>
    <row r="31" spans="1:3" x14ac:dyDescent="0.25">
      <c r="A31" t="s">
        <v>700</v>
      </c>
      <c r="B31" s="149">
        <v>44638</v>
      </c>
    </row>
    <row r="32" spans="1:3" x14ac:dyDescent="0.25">
      <c r="A32" t="s">
        <v>701</v>
      </c>
      <c r="B32" s="149">
        <v>44729</v>
      </c>
    </row>
    <row r="33" spans="1:3" x14ac:dyDescent="0.25">
      <c r="A33" t="s">
        <v>702</v>
      </c>
      <c r="B33" s="149">
        <v>44820</v>
      </c>
    </row>
    <row r="34" spans="1:3" x14ac:dyDescent="0.25">
      <c r="A34" t="s">
        <v>703</v>
      </c>
      <c r="B34" s="149">
        <v>44911</v>
      </c>
      <c r="C34" s="149">
        <v>44946</v>
      </c>
    </row>
    <row r="36" spans="1:3" x14ac:dyDescent="0.25">
      <c r="A36">
        <v>2021</v>
      </c>
      <c r="B36" t="s">
        <v>698</v>
      </c>
      <c r="C36" t="s">
        <v>699</v>
      </c>
    </row>
    <row r="37" spans="1:3" x14ac:dyDescent="0.25">
      <c r="A37" t="s">
        <v>704</v>
      </c>
      <c r="B37" s="149">
        <v>44186</v>
      </c>
      <c r="C37" s="149">
        <v>44214</v>
      </c>
    </row>
    <row r="38" spans="1:3" x14ac:dyDescent="0.25">
      <c r="A38" t="s">
        <v>700</v>
      </c>
      <c r="B38" s="149">
        <v>44274</v>
      </c>
      <c r="C38" s="149"/>
    </row>
    <row r="39" spans="1:3" x14ac:dyDescent="0.25">
      <c r="A39" t="s">
        <v>701</v>
      </c>
      <c r="B39" s="149">
        <v>44365</v>
      </c>
      <c r="C39" s="149"/>
    </row>
    <row r="40" spans="1:3" x14ac:dyDescent="0.25">
      <c r="A40" t="s">
        <v>702</v>
      </c>
      <c r="B40" s="149">
        <v>44456</v>
      </c>
      <c r="C40" s="149"/>
    </row>
    <row r="41" spans="1:3" x14ac:dyDescent="0.25">
      <c r="A41" t="s">
        <v>703</v>
      </c>
      <c r="B41" s="149">
        <v>44547</v>
      </c>
      <c r="C41" s="149">
        <v>44582</v>
      </c>
    </row>
    <row r="43" spans="1:3" x14ac:dyDescent="0.25">
      <c r="A43">
        <v>2020</v>
      </c>
      <c r="B43" t="s">
        <v>698</v>
      </c>
      <c r="C43" t="s">
        <v>699</v>
      </c>
    </row>
    <row r="44" spans="1:3" x14ac:dyDescent="0.25">
      <c r="A44" t="s">
        <v>704</v>
      </c>
      <c r="B44" s="149">
        <v>44183</v>
      </c>
      <c r="C44" s="149">
        <v>43850</v>
      </c>
    </row>
    <row r="45" spans="1:3" x14ac:dyDescent="0.25">
      <c r="A45" t="s">
        <v>700</v>
      </c>
      <c r="B45" s="149">
        <v>43910</v>
      </c>
    </row>
    <row r="46" spans="1:3" x14ac:dyDescent="0.25">
      <c r="A46" t="s">
        <v>701</v>
      </c>
      <c r="B46" s="149">
        <v>44001</v>
      </c>
    </row>
    <row r="47" spans="1:3" x14ac:dyDescent="0.25">
      <c r="A47" t="s">
        <v>702</v>
      </c>
      <c r="B47" s="149">
        <v>44092</v>
      </c>
    </row>
    <row r="48" spans="1:3" x14ac:dyDescent="0.2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2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2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2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2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2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2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2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2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2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2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2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2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2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2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2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2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2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2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2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2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2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2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2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2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2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2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2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2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2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2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2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2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2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2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2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2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2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2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2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2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2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2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2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2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2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2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2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2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2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2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2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2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2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2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2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2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2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2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2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2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2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2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2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2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2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2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2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2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2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2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2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2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2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.75" thickBot="1" x14ac:dyDescent="0.3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2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.75" thickBot="1" x14ac:dyDescent="0.3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2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2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2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2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2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2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2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2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2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2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2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2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2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2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2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2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2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2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2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2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2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2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2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2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2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2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2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2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2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2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2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2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2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2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2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2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2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2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2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2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2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2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2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2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2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2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2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2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2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2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2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2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2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2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2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2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2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2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2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2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2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2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2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2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2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2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2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2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2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2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2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2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2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2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2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2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2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2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2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2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2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2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2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2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2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2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2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2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2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2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2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2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2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2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2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2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2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2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2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2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2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2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2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2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2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2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2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2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2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2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2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2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2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2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2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2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2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2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2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2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2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2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2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2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2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2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2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2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2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2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2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2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2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2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2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2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2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2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2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2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2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2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2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2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2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2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2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2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2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2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2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2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2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2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2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2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2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2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2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2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2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2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2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2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2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2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2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2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2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2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2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2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2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2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2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2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2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2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2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2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2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2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2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2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2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2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2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2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2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2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2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2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2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2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2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2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2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2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2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2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2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2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2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2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2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2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2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2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2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2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2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2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2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2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2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2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2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2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2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2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2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2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2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2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2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2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2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2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2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2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2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2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2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2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2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2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2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2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2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2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2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2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2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2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2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2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2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2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2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2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2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2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2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2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2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2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2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2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2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2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2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2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2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2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2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2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2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2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2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2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2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2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2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2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2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2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2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2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2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2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2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2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2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.75" thickBot="1" x14ac:dyDescent="0.3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2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.75" thickBot="1" x14ac:dyDescent="0.3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2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2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2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2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2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2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2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2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2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2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2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2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2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2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2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2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2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2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2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2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2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2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2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2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2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2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2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2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2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2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2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2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2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2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2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2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2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2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2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2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2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2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2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2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2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2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2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2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2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2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2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2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2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2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2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2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2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2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2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2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2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2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2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2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2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2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2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2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2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2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2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2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2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2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2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2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2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2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2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2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2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2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2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2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2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2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2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2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2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2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2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2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2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2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2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2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2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2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2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2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2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2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2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2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2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2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2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2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2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2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2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2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2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2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2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2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2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2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2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2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2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2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2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2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2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2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2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2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2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2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2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2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2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2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2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2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2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2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2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2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2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2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2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2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2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2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2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2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2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2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2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2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2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2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2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2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2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2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2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2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2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2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2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2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2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2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2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2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2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2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2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2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2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2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2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2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2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2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2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2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2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2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2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2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2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2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2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2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2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2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2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2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2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2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2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2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2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2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2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2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2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2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2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2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2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2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2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2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2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2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2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2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2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2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2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2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2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2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2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2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2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2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2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2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2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2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2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2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2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2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2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2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2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2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2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2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2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2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2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2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2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2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2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2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2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2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2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2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2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2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2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2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2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2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2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2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.75" thickBot="1" x14ac:dyDescent="0.3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2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.75" thickBot="1" x14ac:dyDescent="0.3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2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2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2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2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2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2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2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2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2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2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2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2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2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2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2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2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2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2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2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2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2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2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2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2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2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2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2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2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2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2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2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2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2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2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2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2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2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2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2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25"/>
  <cols>
    <col min="1" max="1" width="3" customWidth="1"/>
    <col min="2" max="2" width="36" customWidth="1"/>
    <col min="3" max="3" width="14.28515625" customWidth="1"/>
    <col min="4" max="4" width="9" bestFit="1" customWidth="1"/>
    <col min="5" max="5" width="5.42578125" customWidth="1"/>
    <col min="6" max="6" width="9.5703125" style="1" bestFit="1" customWidth="1"/>
    <col min="7" max="7" width="10.5703125" style="1" bestFit="1" customWidth="1"/>
    <col min="8" max="8" width="10.28515625" style="1" bestFit="1" customWidth="1"/>
    <col min="9" max="9" width="9.28515625" style="1" customWidth="1"/>
    <col min="10" max="10" width="9.5703125" style="1" bestFit="1" customWidth="1"/>
    <col min="11" max="15" width="9.28515625" style="1" customWidth="1"/>
    <col min="16" max="16" width="10.7109375" style="1" customWidth="1"/>
    <col min="17" max="17" width="3.5703125" customWidth="1"/>
    <col min="18" max="16384" width="9.28515625" hidden="1"/>
  </cols>
  <sheetData>
    <row r="1" spans="2:16" x14ac:dyDescent="0.25"/>
    <row r="2" spans="2:16" x14ac:dyDescent="0.25"/>
    <row r="3" spans="2:16" x14ac:dyDescent="0.25"/>
    <row r="4" spans="2:16" x14ac:dyDescent="0.25"/>
    <row r="5" spans="2:16" x14ac:dyDescent="0.25"/>
    <row r="6" spans="2:16" x14ac:dyDescent="0.25"/>
    <row r="7" spans="2:16" x14ac:dyDescent="0.25"/>
    <row r="8" spans="2:16" ht="49.5" customHeight="1" x14ac:dyDescent="0.25"/>
    <row r="9" spans="2:16" ht="15" customHeight="1" x14ac:dyDescent="0.2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25">
      <c r="O10" s="2"/>
      <c r="P10" s="3"/>
    </row>
    <row r="11" spans="2:16" ht="34.5" customHeight="1" x14ac:dyDescent="0.2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x14ac:dyDescent="0.2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x14ac:dyDescent="0.2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x14ac:dyDescent="0.2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x14ac:dyDescent="0.2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x14ac:dyDescent="0.2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x14ac:dyDescent="0.2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x14ac:dyDescent="0.2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x14ac:dyDescent="0.2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x14ac:dyDescent="0.2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x14ac:dyDescent="0.2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x14ac:dyDescent="0.2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x14ac:dyDescent="0.2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x14ac:dyDescent="0.2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x14ac:dyDescent="0.2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x14ac:dyDescent="0.2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x14ac:dyDescent="0.2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x14ac:dyDescent="0.2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x14ac:dyDescent="0.2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x14ac:dyDescent="0.2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x14ac:dyDescent="0.2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x14ac:dyDescent="0.2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x14ac:dyDescent="0.2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x14ac:dyDescent="0.2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x14ac:dyDescent="0.2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x14ac:dyDescent="0.2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x14ac:dyDescent="0.2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x14ac:dyDescent="0.2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x14ac:dyDescent="0.2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x14ac:dyDescent="0.2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x14ac:dyDescent="0.2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x14ac:dyDescent="0.2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x14ac:dyDescent="0.2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x14ac:dyDescent="0.2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x14ac:dyDescent="0.2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x14ac:dyDescent="0.2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x14ac:dyDescent="0.2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x14ac:dyDescent="0.2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x14ac:dyDescent="0.2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x14ac:dyDescent="0.2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x14ac:dyDescent="0.2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x14ac:dyDescent="0.2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x14ac:dyDescent="0.2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x14ac:dyDescent="0.2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x14ac:dyDescent="0.2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x14ac:dyDescent="0.2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x14ac:dyDescent="0.2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x14ac:dyDescent="0.2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x14ac:dyDescent="0.2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x14ac:dyDescent="0.2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x14ac:dyDescent="0.2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x14ac:dyDescent="0.2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x14ac:dyDescent="0.2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x14ac:dyDescent="0.2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x14ac:dyDescent="0.2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x14ac:dyDescent="0.2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x14ac:dyDescent="0.2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x14ac:dyDescent="0.2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x14ac:dyDescent="0.2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x14ac:dyDescent="0.2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x14ac:dyDescent="0.2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x14ac:dyDescent="0.2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x14ac:dyDescent="0.2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x14ac:dyDescent="0.2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x14ac:dyDescent="0.2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x14ac:dyDescent="0.2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x14ac:dyDescent="0.2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x14ac:dyDescent="0.2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x14ac:dyDescent="0.2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x14ac:dyDescent="0.2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x14ac:dyDescent="0.2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x14ac:dyDescent="0.2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x14ac:dyDescent="0.2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x14ac:dyDescent="0.2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x14ac:dyDescent="0.2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x14ac:dyDescent="0.2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x14ac:dyDescent="0.2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x14ac:dyDescent="0.2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x14ac:dyDescent="0.2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x14ac:dyDescent="0.2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x14ac:dyDescent="0.2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x14ac:dyDescent="0.2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x14ac:dyDescent="0.2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x14ac:dyDescent="0.2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x14ac:dyDescent="0.2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x14ac:dyDescent="0.2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x14ac:dyDescent="0.2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x14ac:dyDescent="0.2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x14ac:dyDescent="0.2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x14ac:dyDescent="0.2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x14ac:dyDescent="0.2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x14ac:dyDescent="0.2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x14ac:dyDescent="0.2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x14ac:dyDescent="0.2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x14ac:dyDescent="0.2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x14ac:dyDescent="0.2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x14ac:dyDescent="0.2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x14ac:dyDescent="0.2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x14ac:dyDescent="0.2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x14ac:dyDescent="0.2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x14ac:dyDescent="0.2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x14ac:dyDescent="0.2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x14ac:dyDescent="0.2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x14ac:dyDescent="0.2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x14ac:dyDescent="0.2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x14ac:dyDescent="0.2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x14ac:dyDescent="0.2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x14ac:dyDescent="0.2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x14ac:dyDescent="0.2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x14ac:dyDescent="0.2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x14ac:dyDescent="0.2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x14ac:dyDescent="0.2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x14ac:dyDescent="0.2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x14ac:dyDescent="0.2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x14ac:dyDescent="0.2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x14ac:dyDescent="0.2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x14ac:dyDescent="0.2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x14ac:dyDescent="0.2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x14ac:dyDescent="0.2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x14ac:dyDescent="0.2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x14ac:dyDescent="0.2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x14ac:dyDescent="0.2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x14ac:dyDescent="0.2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x14ac:dyDescent="0.2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x14ac:dyDescent="0.2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x14ac:dyDescent="0.2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x14ac:dyDescent="0.2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x14ac:dyDescent="0.2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x14ac:dyDescent="0.2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x14ac:dyDescent="0.2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x14ac:dyDescent="0.2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x14ac:dyDescent="0.2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x14ac:dyDescent="0.2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x14ac:dyDescent="0.2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x14ac:dyDescent="0.2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x14ac:dyDescent="0.2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x14ac:dyDescent="0.2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x14ac:dyDescent="0.2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x14ac:dyDescent="0.2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x14ac:dyDescent="0.2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x14ac:dyDescent="0.2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x14ac:dyDescent="0.2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x14ac:dyDescent="0.2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x14ac:dyDescent="0.2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x14ac:dyDescent="0.2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x14ac:dyDescent="0.2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x14ac:dyDescent="0.2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x14ac:dyDescent="0.2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x14ac:dyDescent="0.2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x14ac:dyDescent="0.2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x14ac:dyDescent="0.2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x14ac:dyDescent="0.2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x14ac:dyDescent="0.2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x14ac:dyDescent="0.2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x14ac:dyDescent="0.2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x14ac:dyDescent="0.2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x14ac:dyDescent="0.2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x14ac:dyDescent="0.2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x14ac:dyDescent="0.2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x14ac:dyDescent="0.2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x14ac:dyDescent="0.2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x14ac:dyDescent="0.2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x14ac:dyDescent="0.2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x14ac:dyDescent="0.2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x14ac:dyDescent="0.2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x14ac:dyDescent="0.2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x14ac:dyDescent="0.2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x14ac:dyDescent="0.2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x14ac:dyDescent="0.2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x14ac:dyDescent="0.2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x14ac:dyDescent="0.2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x14ac:dyDescent="0.2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ht="15.75" thickBot="1" x14ac:dyDescent="0.3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x14ac:dyDescent="0.2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ht="15.75" thickBot="1" x14ac:dyDescent="0.3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x14ac:dyDescent="0.2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x14ac:dyDescent="0.2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x14ac:dyDescent="0.2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x14ac:dyDescent="0.2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x14ac:dyDescent="0.2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x14ac:dyDescent="0.2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x14ac:dyDescent="0.2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x14ac:dyDescent="0.2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x14ac:dyDescent="0.2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x14ac:dyDescent="0.2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x14ac:dyDescent="0.2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x14ac:dyDescent="0.2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x14ac:dyDescent="0.2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x14ac:dyDescent="0.2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x14ac:dyDescent="0.2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x14ac:dyDescent="0.2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x14ac:dyDescent="0.2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x14ac:dyDescent="0.2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x14ac:dyDescent="0.2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x14ac:dyDescent="0.2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x14ac:dyDescent="0.2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x14ac:dyDescent="0.2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x14ac:dyDescent="0.2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x14ac:dyDescent="0.2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x14ac:dyDescent="0.2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x14ac:dyDescent="0.2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x14ac:dyDescent="0.2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x14ac:dyDescent="0.2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x14ac:dyDescent="0.2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x14ac:dyDescent="0.2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x14ac:dyDescent="0.2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x14ac:dyDescent="0.2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x14ac:dyDescent="0.2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x14ac:dyDescent="0.2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x14ac:dyDescent="0.2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x14ac:dyDescent="0.2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x14ac:dyDescent="0.2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x14ac:dyDescent="0.2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x14ac:dyDescent="0.2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x14ac:dyDescent="0.2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x14ac:dyDescent="0.2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x14ac:dyDescent="0.2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x14ac:dyDescent="0.2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x14ac:dyDescent="0.2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x14ac:dyDescent="0.2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x14ac:dyDescent="0.2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x14ac:dyDescent="0.2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x14ac:dyDescent="0.2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x14ac:dyDescent="0.2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x14ac:dyDescent="0.25"/>
    <row r="252" spans="2:16" x14ac:dyDescent="0.25"/>
    <row r="253" spans="2:16" x14ac:dyDescent="0.25"/>
    <row r="254" spans="2:16" x14ac:dyDescent="0.25"/>
    <row r="255" spans="2:16" x14ac:dyDescent="0.25"/>
    <row r="256" spans="2:16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25"/>
  <cols>
    <col min="1" max="1" width="3" customWidth="1"/>
    <col min="2" max="2" width="30.28515625" customWidth="1"/>
    <col min="3" max="3" width="14.28515625" customWidth="1"/>
    <col min="4" max="4" width="9" bestFit="1" customWidth="1"/>
    <col min="5" max="5" width="5.42578125" customWidth="1"/>
    <col min="6" max="6" width="9.5703125" bestFit="1" customWidth="1"/>
    <col min="7" max="7" width="10.5703125" bestFit="1" customWidth="1"/>
    <col min="8" max="8" width="9.5703125" bestFit="1" customWidth="1"/>
    <col min="9" max="13" width="9.28515625" customWidth="1"/>
    <col min="14" max="14" width="10.7109375" customWidth="1"/>
    <col min="15" max="15" width="3.5703125" customWidth="1"/>
    <col min="16" max="16384" width="9.28515625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ht="31.5" customHeight="1" x14ac:dyDescent="0.25"/>
    <row r="9" spans="2:14" ht="15" customHeight="1" x14ac:dyDescent="0.2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25">
      <c r="G10" s="85"/>
      <c r="M10" s="83"/>
      <c r="N10" s="84"/>
    </row>
    <row r="11" spans="2:14" ht="34.5" customHeight="1" x14ac:dyDescent="0.2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x14ac:dyDescent="0.2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x14ac:dyDescent="0.2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x14ac:dyDescent="0.2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x14ac:dyDescent="0.2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x14ac:dyDescent="0.2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x14ac:dyDescent="0.2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x14ac:dyDescent="0.2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x14ac:dyDescent="0.2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x14ac:dyDescent="0.2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x14ac:dyDescent="0.2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x14ac:dyDescent="0.2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x14ac:dyDescent="0.2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x14ac:dyDescent="0.2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x14ac:dyDescent="0.2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x14ac:dyDescent="0.2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x14ac:dyDescent="0.2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x14ac:dyDescent="0.2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x14ac:dyDescent="0.2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x14ac:dyDescent="0.2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x14ac:dyDescent="0.2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x14ac:dyDescent="0.2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x14ac:dyDescent="0.2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x14ac:dyDescent="0.2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x14ac:dyDescent="0.2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x14ac:dyDescent="0.2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x14ac:dyDescent="0.2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x14ac:dyDescent="0.2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x14ac:dyDescent="0.2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x14ac:dyDescent="0.2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x14ac:dyDescent="0.2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x14ac:dyDescent="0.2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x14ac:dyDescent="0.2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x14ac:dyDescent="0.2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x14ac:dyDescent="0.2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x14ac:dyDescent="0.2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x14ac:dyDescent="0.2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x14ac:dyDescent="0.2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x14ac:dyDescent="0.2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x14ac:dyDescent="0.2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x14ac:dyDescent="0.2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x14ac:dyDescent="0.2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x14ac:dyDescent="0.2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x14ac:dyDescent="0.2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x14ac:dyDescent="0.2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x14ac:dyDescent="0.2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x14ac:dyDescent="0.2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x14ac:dyDescent="0.2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x14ac:dyDescent="0.2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x14ac:dyDescent="0.2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x14ac:dyDescent="0.2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x14ac:dyDescent="0.2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x14ac:dyDescent="0.2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x14ac:dyDescent="0.2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x14ac:dyDescent="0.2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x14ac:dyDescent="0.2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x14ac:dyDescent="0.2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x14ac:dyDescent="0.2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x14ac:dyDescent="0.2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x14ac:dyDescent="0.2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x14ac:dyDescent="0.2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x14ac:dyDescent="0.2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x14ac:dyDescent="0.2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x14ac:dyDescent="0.2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x14ac:dyDescent="0.2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x14ac:dyDescent="0.2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x14ac:dyDescent="0.2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x14ac:dyDescent="0.2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x14ac:dyDescent="0.2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x14ac:dyDescent="0.2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x14ac:dyDescent="0.2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x14ac:dyDescent="0.2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x14ac:dyDescent="0.2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x14ac:dyDescent="0.2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x14ac:dyDescent="0.2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x14ac:dyDescent="0.2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x14ac:dyDescent="0.2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x14ac:dyDescent="0.2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x14ac:dyDescent="0.2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x14ac:dyDescent="0.2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x14ac:dyDescent="0.2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x14ac:dyDescent="0.2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x14ac:dyDescent="0.2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x14ac:dyDescent="0.2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x14ac:dyDescent="0.2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x14ac:dyDescent="0.2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x14ac:dyDescent="0.2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x14ac:dyDescent="0.2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x14ac:dyDescent="0.2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x14ac:dyDescent="0.2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x14ac:dyDescent="0.2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x14ac:dyDescent="0.2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x14ac:dyDescent="0.2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x14ac:dyDescent="0.2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x14ac:dyDescent="0.2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x14ac:dyDescent="0.2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x14ac:dyDescent="0.2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x14ac:dyDescent="0.2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x14ac:dyDescent="0.2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x14ac:dyDescent="0.2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x14ac:dyDescent="0.2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x14ac:dyDescent="0.2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x14ac:dyDescent="0.2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x14ac:dyDescent="0.2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x14ac:dyDescent="0.2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x14ac:dyDescent="0.2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x14ac:dyDescent="0.2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x14ac:dyDescent="0.2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x14ac:dyDescent="0.2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x14ac:dyDescent="0.2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x14ac:dyDescent="0.2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x14ac:dyDescent="0.2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x14ac:dyDescent="0.2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x14ac:dyDescent="0.2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x14ac:dyDescent="0.2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x14ac:dyDescent="0.2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x14ac:dyDescent="0.2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x14ac:dyDescent="0.2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x14ac:dyDescent="0.2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x14ac:dyDescent="0.2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x14ac:dyDescent="0.2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x14ac:dyDescent="0.2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x14ac:dyDescent="0.2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x14ac:dyDescent="0.2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x14ac:dyDescent="0.2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x14ac:dyDescent="0.2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x14ac:dyDescent="0.2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x14ac:dyDescent="0.2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x14ac:dyDescent="0.2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x14ac:dyDescent="0.2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x14ac:dyDescent="0.2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x14ac:dyDescent="0.2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x14ac:dyDescent="0.2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x14ac:dyDescent="0.2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x14ac:dyDescent="0.2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x14ac:dyDescent="0.2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x14ac:dyDescent="0.2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x14ac:dyDescent="0.2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x14ac:dyDescent="0.2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x14ac:dyDescent="0.2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x14ac:dyDescent="0.2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x14ac:dyDescent="0.2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x14ac:dyDescent="0.2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x14ac:dyDescent="0.2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x14ac:dyDescent="0.2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x14ac:dyDescent="0.2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x14ac:dyDescent="0.2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x14ac:dyDescent="0.2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x14ac:dyDescent="0.2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x14ac:dyDescent="0.2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x14ac:dyDescent="0.2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x14ac:dyDescent="0.2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x14ac:dyDescent="0.2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x14ac:dyDescent="0.2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x14ac:dyDescent="0.2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x14ac:dyDescent="0.2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x14ac:dyDescent="0.2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x14ac:dyDescent="0.2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x14ac:dyDescent="0.2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x14ac:dyDescent="0.2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x14ac:dyDescent="0.2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x14ac:dyDescent="0.2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x14ac:dyDescent="0.2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x14ac:dyDescent="0.2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x14ac:dyDescent="0.2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x14ac:dyDescent="0.2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x14ac:dyDescent="0.2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x14ac:dyDescent="0.2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x14ac:dyDescent="0.2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x14ac:dyDescent="0.2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x14ac:dyDescent="0.2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x14ac:dyDescent="0.2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x14ac:dyDescent="0.2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x14ac:dyDescent="0.2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x14ac:dyDescent="0.2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x14ac:dyDescent="0.2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x14ac:dyDescent="0.2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x14ac:dyDescent="0.2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x14ac:dyDescent="0.2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x14ac:dyDescent="0.2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x14ac:dyDescent="0.2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x14ac:dyDescent="0.2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x14ac:dyDescent="0.2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x14ac:dyDescent="0.2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x14ac:dyDescent="0.2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x14ac:dyDescent="0.2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x14ac:dyDescent="0.2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x14ac:dyDescent="0.2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x14ac:dyDescent="0.2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x14ac:dyDescent="0.2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x14ac:dyDescent="0.2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x14ac:dyDescent="0.2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x14ac:dyDescent="0.2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x14ac:dyDescent="0.2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x14ac:dyDescent="0.2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x14ac:dyDescent="0.2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x14ac:dyDescent="0.2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x14ac:dyDescent="0.2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x14ac:dyDescent="0.2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x14ac:dyDescent="0.2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x14ac:dyDescent="0.2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x14ac:dyDescent="0.2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x14ac:dyDescent="0.2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x14ac:dyDescent="0.2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x14ac:dyDescent="0.2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x14ac:dyDescent="0.25"/>
    <row r="227" spans="2:14" x14ac:dyDescent="0.25"/>
    <row r="228" spans="2:14" x14ac:dyDescent="0.25"/>
    <row r="229" spans="2:14" x14ac:dyDescent="0.25"/>
    <row r="230" spans="2:14" x14ac:dyDescent="0.25"/>
    <row r="231" spans="2:14" x14ac:dyDescent="0.25"/>
    <row r="232" spans="2:14" x14ac:dyDescent="0.2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85" zoomScaleNormal="85" workbookViewId="0">
      <pane xSplit="1" ySplit="12" topLeftCell="B315" activePane="bottomRight" state="frozen"/>
      <selection pane="topRight" activeCell="B1" sqref="B1"/>
      <selection pane="bottomLeft" activeCell="A13" sqref="A13"/>
      <selection pane="bottomRight" activeCell="J329" sqref="J32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46267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>
        <v>46253</v>
      </c>
      <c r="I16" s="16">
        <v>0.68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1.3726173030000002</v>
      </c>
      <c r="T16" s="18">
        <f t="shared" si="3"/>
        <v>1.3726173030000002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>
        <v>46267</v>
      </c>
      <c r="I22" s="16">
        <v>0.21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0.42</v>
      </c>
      <c r="T22" s="18">
        <f t="shared" si="3"/>
        <v>0.42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>
        <v>46241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1.24</v>
      </c>
      <c r="T25" s="18">
        <f t="shared" si="3"/>
        <v>1.24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>
        <v>46223</v>
      </c>
      <c r="K28" s="16">
        <v>0.66149999999999998</v>
      </c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1.9844999999999999</v>
      </c>
      <c r="T28" s="18">
        <f t="shared" si="3"/>
        <v>1.9844999999999999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>
        <v>46237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>
        <v>46240</v>
      </c>
      <c r="K39" s="16">
        <f>0.15/1.1554</f>
        <v>0.12982516877271941</v>
      </c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0.38337240152047214</v>
      </c>
      <c r="T39" s="18">
        <f t="shared" si="3"/>
        <v>0.38337240152047214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>
        <v>46230</v>
      </c>
      <c r="K40" s="16">
        <v>1.88</v>
      </c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6.1800000000000006</v>
      </c>
      <c r="T40" s="18">
        <f t="shared" si="3"/>
        <v>6.1800000000000006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>
        <v>46260</v>
      </c>
      <c r="I41" s="16">
        <v>1.39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3.5300000000000002</v>
      </c>
      <c r="T41" s="18">
        <f t="shared" si="3"/>
        <v>3.5300000000000002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>
        <v>46240</v>
      </c>
      <c r="I43" s="16">
        <v>1.06</v>
      </c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3.23</v>
      </c>
      <c r="T43" s="18">
        <f t="shared" si="3"/>
        <v>3.23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26.2</v>
      </c>
      <c r="T46" s="18">
        <f>G46+I46+K46+M46+O46</f>
        <v>26.2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2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2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2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2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7.0000000000000007E-2</v>
      </c>
      <c r="S53" s="152">
        <f t="shared" si="2"/>
        <v>7.0000000000000007E-2</v>
      </c>
      <c r="T53" s="18">
        <f t="shared" si="3"/>
        <v>7.0000000000000007E-2</v>
      </c>
    </row>
    <row r="54" spans="2:20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>
        <v>46240</v>
      </c>
      <c r="I57" s="16">
        <v>5.9</v>
      </c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11.5</v>
      </c>
      <c r="T57" s="18">
        <f t="shared" si="3"/>
        <v>11.5</v>
      </c>
    </row>
    <row r="58" spans="2:20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>
        <v>46247</v>
      </c>
      <c r="K69" s="16">
        <f>0.0866*100/1.1545*0.85358</f>
        <v>6.4027741879601558</v>
      </c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18.688927258232074</v>
      </c>
      <c r="T69" s="18">
        <f t="shared" si="3"/>
        <v>18.688927258232074</v>
      </c>
    </row>
    <row r="70" spans="2:20" x14ac:dyDescent="0.2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2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2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2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2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>
        <v>46240</v>
      </c>
      <c r="I74" s="16">
        <v>5.87</v>
      </c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8.32</v>
      </c>
      <c r="T74" s="18">
        <f t="shared" si="3"/>
        <v>8.32</v>
      </c>
    </row>
    <row r="75" spans="2:20" x14ac:dyDescent="0.2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2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25">
      <c r="B77" s="117" t="s">
        <v>135</v>
      </c>
      <c r="C77" s="136" t="s">
        <v>136</v>
      </c>
      <c r="D77" s="14" t="s">
        <v>24</v>
      </c>
      <c r="E77" s="14" t="s">
        <v>16</v>
      </c>
      <c r="F77" s="147">
        <v>46168</v>
      </c>
      <c r="G77" s="148">
        <f>0.97*0.98694842</f>
        <v>0.95733996740000005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0.95733996740000005</v>
      </c>
      <c r="S77" s="152">
        <f t="shared" si="2"/>
        <v>0.95733996740000005</v>
      </c>
      <c r="T77" s="18">
        <f t="shared" si="3"/>
        <v>0.95733996740000005</v>
      </c>
    </row>
    <row r="78" spans="2:20" x14ac:dyDescent="0.2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2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>
        <v>46254</v>
      </c>
      <c r="I79" s="16">
        <v>2</v>
      </c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5.67</v>
      </c>
      <c r="T79" s="18">
        <f t="shared" si="7"/>
        <v>5.67</v>
      </c>
    </row>
    <row r="80" spans="2:20" x14ac:dyDescent="0.2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25">
      <c r="B92" s="117" t="s">
        <v>974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2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>
        <v>46220</v>
      </c>
      <c r="I104" s="16">
        <v>0.6</v>
      </c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1.2</v>
      </c>
      <c r="T104" s="18">
        <f t="shared" si="7"/>
        <v>1.2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>
        <v>46223</v>
      </c>
      <c r="I107" s="16">
        <v>0.26</v>
      </c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0.49</v>
      </c>
      <c r="T107" s="18">
        <f t="shared" si="7"/>
        <v>0.49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>
        <v>46247</v>
      </c>
      <c r="K110" s="16">
        <v>0.39</v>
      </c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1.1499999999999999</v>
      </c>
      <c r="T110" s="18">
        <f t="shared" si="7"/>
        <v>1.1499999999999999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>
        <v>46253</v>
      </c>
      <c r="I129" s="16">
        <v>0.35</v>
      </c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0.67999999999999994</v>
      </c>
      <c r="T129" s="18">
        <f t="shared" si="7"/>
        <v>0.67999999999999994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46148</v>
      </c>
      <c r="G135" s="154">
        <f>0.05*0.98520639</f>
        <v>4.9260319500000004E-2</v>
      </c>
      <c r="H135" s="153">
        <v>46261</v>
      </c>
      <c r="I135" s="154">
        <f>0.05*0.98520639</f>
        <v>4.9260319500000004E-2</v>
      </c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4.9260319500000004E-2</v>
      </c>
      <c r="S135" s="152">
        <f t="shared" si="6"/>
        <v>9.8520639000000007E-2</v>
      </c>
      <c r="T135" s="18">
        <f t="shared" si="7"/>
        <v>9.8520639000000007E-2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>
        <v>46247</v>
      </c>
      <c r="K137" s="16">
        <v>17</v>
      </c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42.32</v>
      </c>
      <c r="T137" s="18">
        <f t="shared" si="7"/>
        <v>42.32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>
        <v>46241</v>
      </c>
      <c r="I139" s="16">
        <v>0.76</v>
      </c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1.92</v>
      </c>
      <c r="T139" s="18">
        <f t="shared" si="7"/>
        <v>1.92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>
        <v>46247</v>
      </c>
      <c r="K143" s="16">
        <v>0.1</v>
      </c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0.65</v>
      </c>
      <c r="T143" s="18">
        <f t="shared" ref="T143:T205" si="11">G143+I143+K143+M143+O143</f>
        <v>0.65</v>
      </c>
    </row>
    <row r="144" spans="2:20" x14ac:dyDescent="0.2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>
        <v>46254</v>
      </c>
      <c r="K144" s="16">
        <v>41.68</v>
      </c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123.44</v>
      </c>
      <c r="T144" s="18">
        <f t="shared" si="11"/>
        <v>123.44</v>
      </c>
    </row>
    <row r="145" spans="2:20" x14ac:dyDescent="0.2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2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2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>
        <v>46237</v>
      </c>
      <c r="I147" s="16">
        <v>0.4</v>
      </c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1.1360000000000001</v>
      </c>
      <c r="T147" s="18">
        <f t="shared" si="11"/>
        <v>1.1360000000000001</v>
      </c>
    </row>
    <row r="148" spans="2:20" x14ac:dyDescent="0.2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2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>
        <v>46227</v>
      </c>
      <c r="I160" s="16">
        <v>0.08</v>
      </c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0.189</v>
      </c>
      <c r="T160" s="18">
        <f t="shared" si="11"/>
        <v>0.189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>
        <v>46254</v>
      </c>
      <c r="I161" s="16">
        <v>6.24</v>
      </c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21.91</v>
      </c>
      <c r="T161" s="18">
        <f t="shared" si="11"/>
        <v>21.91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>
        <v>46240</v>
      </c>
      <c r="I163" s="16">
        <v>1.58</v>
      </c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4.01</v>
      </c>
      <c r="T163" s="18">
        <f t="shared" si="11"/>
        <v>4.01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>
        <v>46262</v>
      </c>
      <c r="K173" s="16">
        <v>2.2999999999999998</v>
      </c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6.1</v>
      </c>
      <c r="T173" s="18">
        <f t="shared" si="11"/>
        <v>6.1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>
        <v>46230</v>
      </c>
      <c r="I176" s="16">
        <v>0.6</v>
      </c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1.17</v>
      </c>
      <c r="T176" s="18">
        <f t="shared" si="11"/>
        <v>1.17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>
        <v>46244</v>
      </c>
      <c r="I180" s="16">
        <v>1.55</v>
      </c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4.05</v>
      </c>
      <c r="T180" s="18">
        <f t="shared" si="11"/>
        <v>4.05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>
        <v>46230</v>
      </c>
      <c r="K181" s="16">
        <v>0.04</v>
      </c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0.11000000000000001</v>
      </c>
      <c r="T181" s="18">
        <f t="shared" si="11"/>
        <v>0.11000000000000001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>
        <v>46239</v>
      </c>
      <c r="I183" s="16">
        <v>0.34</v>
      </c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1.3</v>
      </c>
      <c r="T183" s="18">
        <f t="shared" si="11"/>
        <v>1.3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>
        <v>46247</v>
      </c>
      <c r="I189" s="16">
        <v>8.1999999999999993</v>
      </c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25.599999999999998</v>
      </c>
      <c r="T189" s="18">
        <f t="shared" si="11"/>
        <v>25.599999999999998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46225</v>
      </c>
      <c r="G190" s="16">
        <v>2.35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2.35</v>
      </c>
      <c r="T190" s="18">
        <f t="shared" si="11"/>
        <v>2.35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2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2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2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2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2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2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2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2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2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>
        <v>46240</v>
      </c>
      <c r="I202" s="16">
        <f>0.209/0.8572</f>
        <v>0.24381707886140924</v>
      </c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0.79956560265439292</v>
      </c>
      <c r="T202" s="18">
        <f t="shared" si="11"/>
        <v>0.79956560265439292</v>
      </c>
    </row>
    <row r="203" spans="2:20" x14ac:dyDescent="0.2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>
        <v>46240</v>
      </c>
      <c r="I203" s="16">
        <v>20.9</v>
      </c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68.900000000000006</v>
      </c>
      <c r="T203" s="18">
        <f t="shared" si="11"/>
        <v>68.900000000000006</v>
      </c>
    </row>
    <row r="204" spans="2:20" x14ac:dyDescent="0.2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2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2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>
        <v>46247</v>
      </c>
      <c r="I206" s="16">
        <f>2.11*100/1.1545*0.85358</f>
        <v>156.00292767431787</v>
      </c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345.81063649052533</v>
      </c>
      <c r="T206" s="18">
        <f t="shared" ref="T206:T269" si="19">G206+I206+K206+M206+O206</f>
        <v>345.81063649052533</v>
      </c>
    </row>
    <row r="207" spans="2:20" x14ac:dyDescent="0.2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2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>
        <v>46240</v>
      </c>
      <c r="I208" s="16">
        <v>6</v>
      </c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11</v>
      </c>
      <c r="T208" s="18">
        <f t="shared" si="19"/>
        <v>11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>
        <v>46244</v>
      </c>
      <c r="I217" s="16">
        <v>0.50749999999999995</v>
      </c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1.0084</v>
      </c>
      <c r="T217" s="18">
        <f t="shared" si="19"/>
        <v>1.0084</v>
      </c>
    </row>
    <row r="218" spans="2:20" x14ac:dyDescent="0.2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2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2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2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2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2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>
        <v>46247</v>
      </c>
      <c r="K223" s="16">
        <f>0.3906/1.1545</f>
        <v>0.33832828064097009</v>
      </c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0.99775241857200458</v>
      </c>
      <c r="T223" s="18">
        <f t="shared" si="19"/>
        <v>0.99775241857200458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2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2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2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25">
      <c r="B235" s="117" t="s">
        <v>445</v>
      </c>
      <c r="C235" s="136" t="s">
        <v>446</v>
      </c>
      <c r="D235" s="14" t="s">
        <v>15</v>
      </c>
      <c r="E235" s="14" t="s">
        <v>761</v>
      </c>
      <c r="F235" s="15">
        <v>46226</v>
      </c>
      <c r="G235" s="16">
        <v>47.3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47.3</v>
      </c>
      <c r="T235" s="18">
        <f t="shared" si="19"/>
        <v>47.3</v>
      </c>
    </row>
    <row r="236" spans="2:20" x14ac:dyDescent="0.2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>
        <v>46240</v>
      </c>
      <c r="I236" s="16">
        <v>0.20399999999999999</v>
      </c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0.69399999999999995</v>
      </c>
      <c r="T236" s="18">
        <f t="shared" si="19"/>
        <v>0.69399999999999995</v>
      </c>
    </row>
    <row r="237" spans="2:20" x14ac:dyDescent="0.2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2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2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2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2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2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2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2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2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2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2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2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2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2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>
        <v>46225</v>
      </c>
      <c r="K250" s="16">
        <v>0.51</v>
      </c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1.52</v>
      </c>
      <c r="T250" s="18">
        <f t="shared" si="19"/>
        <v>1.52</v>
      </c>
    </row>
    <row r="251" spans="2:20" x14ac:dyDescent="0.2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2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>
        <v>46233</v>
      </c>
      <c r="K252" s="16">
        <f>1.49/10.998*1.138</f>
        <v>0.1541753046008365</v>
      </c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0.45947903782605976</v>
      </c>
      <c r="T252" s="18">
        <f t="shared" si="19"/>
        <v>0.45947903782605976</v>
      </c>
    </row>
    <row r="253" spans="2:20" x14ac:dyDescent="0.2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2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2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2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2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2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2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2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2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2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2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2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>
        <v>46240</v>
      </c>
      <c r="K264" s="16">
        <v>0.46639999999999998</v>
      </c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1.3992</v>
      </c>
      <c r="T264" s="18">
        <f t="shared" si="19"/>
        <v>1.3992</v>
      </c>
    </row>
    <row r="265" spans="2:20" x14ac:dyDescent="0.2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2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2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2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25">
      <c r="B269" s="117" t="s">
        <v>514</v>
      </c>
      <c r="C269" s="136" t="s">
        <v>515</v>
      </c>
      <c r="D269" s="14" t="s">
        <v>24</v>
      </c>
      <c r="E269" s="14" t="s">
        <v>16</v>
      </c>
      <c r="F269" s="15">
        <v>46237</v>
      </c>
      <c r="G269" s="16">
        <v>2.0499999999999998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2.0499999999999998</v>
      </c>
      <c r="T269" s="18">
        <f t="shared" si="19"/>
        <v>2.0499999999999998</v>
      </c>
    </row>
    <row r="270" spans="2:20" x14ac:dyDescent="0.2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2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>
        <v>46255</v>
      </c>
      <c r="K271" s="16">
        <v>1.355</v>
      </c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3.6739999999999999</v>
      </c>
      <c r="T271" s="18">
        <f t="shared" ref="T271:T286" si="23">G271+I271+K271+M271+O271</f>
        <v>3.6739999999999999</v>
      </c>
    </row>
    <row r="272" spans="2:20" x14ac:dyDescent="0.2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2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2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2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2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2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2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2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2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2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2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2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2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>
        <v>46266</v>
      </c>
      <c r="I284" s="16">
        <v>1.01</v>
      </c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2.6</v>
      </c>
      <c r="T284" s="18">
        <f t="shared" si="23"/>
        <v>2.6</v>
      </c>
    </row>
    <row r="285" spans="2:20" x14ac:dyDescent="0.2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2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2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2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>
        <v>46258</v>
      </c>
      <c r="K288" s="24">
        <v>0.78</v>
      </c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2.34</v>
      </c>
    </row>
    <row r="289" spans="2:20" x14ac:dyDescent="0.2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2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2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2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>
        <v>46255</v>
      </c>
      <c r="K292" s="24">
        <v>2.52</v>
      </c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7.5600000000000005</v>
      </c>
    </row>
    <row r="293" spans="2:20" x14ac:dyDescent="0.2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>
        <v>46244</v>
      </c>
      <c r="K293" s="24">
        <v>0.27</v>
      </c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0.8</v>
      </c>
    </row>
    <row r="294" spans="2:20" x14ac:dyDescent="0.2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2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/>
      <c r="K295" s="24"/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0.56000000000000005</v>
      </c>
    </row>
    <row r="296" spans="2:20" x14ac:dyDescent="0.2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2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2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2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>
        <v>46253</v>
      </c>
      <c r="K299" s="24">
        <v>1.78</v>
      </c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5.34</v>
      </c>
    </row>
    <row r="300" spans="2:20" x14ac:dyDescent="0.2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2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>
        <v>46237</v>
      </c>
      <c r="K301" s="24">
        <v>0.67</v>
      </c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1.87</v>
      </c>
    </row>
    <row r="302" spans="2:20" x14ac:dyDescent="0.2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2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2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2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>
        <v>46226</v>
      </c>
      <c r="K305" s="24">
        <v>0.66500000000000004</v>
      </c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1.9950000000000001</v>
      </c>
    </row>
    <row r="306" spans="1:21" x14ac:dyDescent="0.2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>
        <v>46248</v>
      </c>
      <c r="K306" s="24">
        <v>1.085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3.2149999999999999</v>
      </c>
    </row>
    <row r="307" spans="1:21" x14ac:dyDescent="0.2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>
        <v>46248</v>
      </c>
      <c r="K307" s="24">
        <v>1.73</v>
      </c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5.1899999999999995</v>
      </c>
    </row>
    <row r="308" spans="1:21" x14ac:dyDescent="0.2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>
        <v>46251</v>
      </c>
      <c r="K308" s="24">
        <v>1.03</v>
      </c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3.09</v>
      </c>
      <c r="U308" s="36"/>
    </row>
    <row r="309" spans="1:21" x14ac:dyDescent="0.2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>
        <v>46245</v>
      </c>
      <c r="K309" s="24">
        <v>0.15</v>
      </c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0.44999999999999996</v>
      </c>
      <c r="U309" s="36"/>
    </row>
    <row r="310" spans="1:21" x14ac:dyDescent="0.2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2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/>
      <c r="K311" s="24"/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0.36</v>
      </c>
    </row>
    <row r="312" spans="1:21" x14ac:dyDescent="0.2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2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>
        <v>46266</v>
      </c>
      <c r="K313" s="24">
        <v>5</v>
      </c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14</v>
      </c>
    </row>
    <row r="314" spans="1:21" x14ac:dyDescent="0.2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/>
      <c r="K314" s="24"/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4.66</v>
      </c>
    </row>
    <row r="315" spans="1:21" x14ac:dyDescent="0.2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2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>
        <v>46244</v>
      </c>
      <c r="K316" s="24">
        <v>1.69</v>
      </c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5.0600000000000005</v>
      </c>
    </row>
    <row r="317" spans="1:21" x14ac:dyDescent="0.2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2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>
        <v>46259</v>
      </c>
      <c r="K318" s="24">
        <v>1.34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3.9800000000000004</v>
      </c>
      <c r="U318" s="36"/>
    </row>
    <row r="319" spans="1:21" x14ac:dyDescent="0.2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2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2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>
        <v>46266</v>
      </c>
      <c r="K321" s="24">
        <v>1.86</v>
      </c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5.58</v>
      </c>
    </row>
    <row r="322" spans="2:20" x14ac:dyDescent="0.2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2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2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>
        <v>46254</v>
      </c>
      <c r="K324" s="24">
        <v>0.91</v>
      </c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2.73</v>
      </c>
    </row>
    <row r="325" spans="2:20" x14ac:dyDescent="0.2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2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/>
      <c r="K326" s="24"/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2.9024999999999999</v>
      </c>
    </row>
    <row r="327" spans="2:20" x14ac:dyDescent="0.2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>
        <v>46227</v>
      </c>
      <c r="K327" s="24">
        <v>0.43</v>
      </c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1.29</v>
      </c>
    </row>
    <row r="328" spans="2:20" x14ac:dyDescent="0.2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2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>
        <v>46227</v>
      </c>
      <c r="K329" s="24">
        <v>1.0885</v>
      </c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3.2337999999999996</v>
      </c>
    </row>
    <row r="330" spans="2:20" x14ac:dyDescent="0.2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/>
      <c r="K330" s="24"/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1.81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>
        <v>46248</v>
      </c>
      <c r="K331" s="24">
        <v>0.73</v>
      </c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2.14</v>
      </c>
    </row>
    <row r="332" spans="2:20" x14ac:dyDescent="0.2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>
        <v>46267</v>
      </c>
      <c r="K332" s="24">
        <v>0.29499999999999998</v>
      </c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0.88500000000000001</v>
      </c>
    </row>
    <row r="333" spans="2:20" x14ac:dyDescent="0.2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>
        <v>46251</v>
      </c>
      <c r="K333" s="24">
        <v>0.76</v>
      </c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2.2599999999999998</v>
      </c>
    </row>
    <row r="334" spans="2:20" x14ac:dyDescent="0.2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>
        <v>46248</v>
      </c>
      <c r="K334" s="24">
        <v>0.62</v>
      </c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1.8599999999999999</v>
      </c>
    </row>
    <row r="335" spans="2:20" x14ac:dyDescent="0.2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>
        <v>46234</v>
      </c>
      <c r="K335" s="24">
        <v>1.42</v>
      </c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4.26</v>
      </c>
    </row>
    <row r="336" spans="2:20" x14ac:dyDescent="0.2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>
        <v>46265</v>
      </c>
      <c r="K336" s="24">
        <v>2.2999999999999998</v>
      </c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5.0599999999999996</v>
      </c>
    </row>
    <row r="337" spans="2:20" x14ac:dyDescent="0.2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2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2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2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>
        <v>46245</v>
      </c>
      <c r="K340" s="24">
        <v>0.67</v>
      </c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2.0100000000000002</v>
      </c>
    </row>
    <row r="341" spans="2:20" x14ac:dyDescent="0.2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>
        <v>46255</v>
      </c>
      <c r="K341" s="24">
        <v>0.2475</v>
      </c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0.74249999999999994</v>
      </c>
    </row>
    <row r="342" spans="2:20" x14ac:dyDescent="0.2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2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>
        <v>46241</v>
      </c>
      <c r="K343" s="24">
        <v>0.5</v>
      </c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1.4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211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2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2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2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2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2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2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2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2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2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2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2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2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2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2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2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2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2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2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2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2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2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2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2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2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2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2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2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2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2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2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2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2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2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2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2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2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2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2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2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2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2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2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2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2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2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2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2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2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2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2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2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2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2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2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2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2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2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2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2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2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2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2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2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2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2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2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2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2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2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2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2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2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2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2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2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2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2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2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2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2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2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2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2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2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2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2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2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2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2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2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2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2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2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2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2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2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2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2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2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2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2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2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2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2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2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2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2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2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2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2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2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2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2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2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2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2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2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2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2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2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2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2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2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2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2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2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2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2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2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2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2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2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2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2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2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2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2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2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2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2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2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2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2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2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2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2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2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2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2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2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2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2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2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2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2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2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2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2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2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2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2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2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2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2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2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2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2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2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2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2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2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2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2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2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2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2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2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2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2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2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2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2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2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2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2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2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2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2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2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2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2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2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2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2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2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2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2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2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2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2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2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2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2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2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2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2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2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2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2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2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2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2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2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2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2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2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2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2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2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710937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2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2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2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2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2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2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2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2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2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2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2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2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2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2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2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2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2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2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2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2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2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2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2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2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2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2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2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2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2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2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2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2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2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2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2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2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2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2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2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2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2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2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2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2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2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2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2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2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2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2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2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2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2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2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2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2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2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2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2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2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2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2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2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2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2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2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2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2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2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2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2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2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2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2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2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2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2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2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2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2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2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2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2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2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2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2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2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2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2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2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2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2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2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2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2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2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2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2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2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2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2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2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2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2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2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2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2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2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2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2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2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2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2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2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2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2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2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2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2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2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2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2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2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2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2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2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2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2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2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2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2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2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2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2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2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2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2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2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2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2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2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2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2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2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2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2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2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2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2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2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2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2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2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2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2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2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2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2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2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2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2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2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2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2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2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2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2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2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2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2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2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2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2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2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2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2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2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2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2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2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2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2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2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2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2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2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2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2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2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2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2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2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2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2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2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2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2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2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2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2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2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2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2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2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2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2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2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2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2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2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2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2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2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2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2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2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2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2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2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2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2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2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2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2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2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2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2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2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2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2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2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2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2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2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2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2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2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2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2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2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2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2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2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2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2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2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2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2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2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2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2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2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2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2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2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2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2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2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2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2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2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2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2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2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2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2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2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2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2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2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2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2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2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2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2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2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2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2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2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2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2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2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2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2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2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2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2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2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2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2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2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2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2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2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2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2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2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2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2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2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2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2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2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2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2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2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2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2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2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2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2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2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2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2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2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2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2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2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2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2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2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2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2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2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2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2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2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2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2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2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2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2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2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2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2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2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2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2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2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2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2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2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2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2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2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2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2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2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2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2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2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2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2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2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2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.75" thickBot="1" x14ac:dyDescent="0.3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2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.75" thickBot="1" x14ac:dyDescent="0.3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2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2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2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2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2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2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2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2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2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2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2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2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2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2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2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2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2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2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2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2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2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2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2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2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2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2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2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2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2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2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2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2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2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2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2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2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2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2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2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2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2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2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2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2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2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2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2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2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2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2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2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2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2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2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2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2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.75" thickBot="1" x14ac:dyDescent="0.3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2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.75" thickBot="1" x14ac:dyDescent="0.3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2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2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2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2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2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2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2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2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2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2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2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2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2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2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2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2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2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2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2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2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2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2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2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2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2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2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2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2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2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2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2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2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2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2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2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2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2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2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2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2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2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2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2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2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2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2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2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2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2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2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2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2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2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2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2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2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2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2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2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2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2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2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2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2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2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2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2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2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2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2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2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2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2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2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2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2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2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2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2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2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2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2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2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2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2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2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2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2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2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2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2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2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2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2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2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2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2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2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2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2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2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2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2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2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2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2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2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2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2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2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2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.75" thickBot="1" x14ac:dyDescent="0.3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2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.75" thickBot="1" x14ac:dyDescent="0.3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2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2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.75" thickBot="1" x14ac:dyDescent="0.3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2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.75" thickBot="1" x14ac:dyDescent="0.3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2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2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2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2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2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2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2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2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2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2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2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2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2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2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2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2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2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2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2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2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2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2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2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2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2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2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2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2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2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2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2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2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2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2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2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2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2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2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2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2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2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2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2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2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2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2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2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2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2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2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2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2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2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2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2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2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2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2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2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2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2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2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2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2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2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2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2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2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2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2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2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2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2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2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2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2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2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2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2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2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2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2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2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2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2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2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2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2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2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2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2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2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2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2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2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2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2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2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2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2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2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2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2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2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2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2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2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2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2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2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2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2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.75" thickBot="1" x14ac:dyDescent="0.3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2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.75" thickBot="1" x14ac:dyDescent="0.3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2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2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2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2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2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2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2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2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2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2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2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2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2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2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2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2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2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2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2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2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2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2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2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2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2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2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2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2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2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2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2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2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2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2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2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2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2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2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.75" thickBot="1" x14ac:dyDescent="0.3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2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.75" thickBot="1" x14ac:dyDescent="0.3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2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2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2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2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2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2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2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2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2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2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2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2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2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2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2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2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2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2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2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2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2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2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2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2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2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2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2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2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2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2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2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2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2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2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2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2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2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2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2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2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2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2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2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2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2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2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2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2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2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2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2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2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2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2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2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2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2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2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2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2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2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2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2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2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2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2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2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2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2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2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2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2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2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2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2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2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2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2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2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2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2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2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2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2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2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2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2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2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2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2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2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2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2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2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2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2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2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2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2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2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2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2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2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2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2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2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2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2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2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2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2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2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2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2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2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2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2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2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2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2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2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2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2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2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2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2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2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2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2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2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2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2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2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2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2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2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2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2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2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2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2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2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2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2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2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2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2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2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2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2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2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2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2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2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2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2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2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2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2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2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2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2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2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2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2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2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2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2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2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2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2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2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2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2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2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2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2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2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2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2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2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2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2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2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2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2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2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2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2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2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2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2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2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2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2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2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2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2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2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2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2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2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2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2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2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2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2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2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2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2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2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2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2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2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2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2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2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2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2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2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2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2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2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2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2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2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2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2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2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2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2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.75" thickBot="1" x14ac:dyDescent="0.3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2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.75" thickBot="1" x14ac:dyDescent="0.3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2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2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2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2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2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2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2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2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2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2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2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2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2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2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2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2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2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2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2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2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2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2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2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2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2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2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2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2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2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2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2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2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2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2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2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2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2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2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2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2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2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2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2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2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2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2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2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2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2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2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2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2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2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2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2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2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2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2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2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2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2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2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2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2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2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2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2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2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2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2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2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2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2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2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2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2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2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2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2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2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2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2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2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2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2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2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2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2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2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2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2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2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2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2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2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2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2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2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2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2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2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2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2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2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2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2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2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2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2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2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2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2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2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2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2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2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2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2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2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2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2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2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2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2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2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2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2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2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2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2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2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2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2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2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2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2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2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2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2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2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2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2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2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2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2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2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2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2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2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2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2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2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2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2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2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2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2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2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2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2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2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2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2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2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2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2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2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2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2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2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2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2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2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2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2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2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2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2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2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2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2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2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2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2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.75" thickBot="1" x14ac:dyDescent="0.3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2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.75" thickBot="1" x14ac:dyDescent="0.3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2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2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2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2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2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2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2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2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2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2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2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2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2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2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2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2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2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2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2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2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2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2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2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2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2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2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2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2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2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2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2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2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2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2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2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2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2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2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2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2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2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2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2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2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2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2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2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2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2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2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2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2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2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2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2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2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2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2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2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2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2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2026-09-02T07:36:44Z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