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62D01FA-8231-4BEC-90BD-40E88605259E}" xr6:coauthVersionLast="47" xr6:coauthVersionMax="47" xr10:uidLastSave="{00000000-0000-0000-0000-000000000000}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5" i="18" l="1"/>
  <c r="G280" i="18"/>
  <c r="G231" i="18"/>
  <c r="G134" i="18"/>
  <c r="G243" i="18" l="1"/>
  <c r="T243" i="18"/>
  <c r="S243" i="18"/>
  <c r="R243" i="18"/>
  <c r="T271" i="18"/>
  <c r="S271" i="18"/>
  <c r="R271" i="18"/>
  <c r="T228" i="18"/>
  <c r="S228" i="18"/>
  <c r="R228" i="18"/>
  <c r="T197" i="18"/>
  <c r="S197" i="18"/>
  <c r="R197" i="18"/>
  <c r="T183" i="18"/>
  <c r="S183" i="18"/>
  <c r="R183" i="18"/>
  <c r="Q183" i="18"/>
  <c r="T178" i="18"/>
  <c r="S178" i="18"/>
  <c r="R178" i="18"/>
  <c r="Q178" i="18"/>
  <c r="T73" i="18"/>
  <c r="S73" i="18"/>
  <c r="R73" i="18"/>
  <c r="T46" i="18"/>
  <c r="T38" i="18"/>
  <c r="S38" i="18"/>
  <c r="R38" i="18"/>
  <c r="Q38" i="18"/>
  <c r="Q46" i="18"/>
  <c r="S46" i="18"/>
  <c r="R46" i="18"/>
  <c r="G244" i="18" l="1"/>
  <c r="G230" i="18"/>
  <c r="G253" i="18"/>
  <c r="G224" i="18"/>
  <c r="T151" i="18"/>
  <c r="S151" i="18"/>
  <c r="R151" i="18"/>
  <c r="Q151" i="18"/>
  <c r="G303" i="18"/>
  <c r="G207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2" i="18"/>
  <c r="T181" i="18"/>
  <c r="T180" i="18"/>
  <c r="T179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<sst xmlns="http://schemas.openxmlformats.org/spreadsheetml/2006/main" count="15940" uniqueCount="972">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</sst>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110" zoomScaleNormal="11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46125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46210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0.26</v>
      </c>
      <c r="S109" s="152">
        <f t="shared" si="6"/>
        <v>0.26</v>
      </c>
      <c r="T109" s="18">
        <f t="shared" si="7"/>
        <v>0.26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0.37</v>
      </c>
      <c r="S110" s="152">
        <f t="shared" si="6"/>
        <v>0.37</v>
      </c>
      <c r="T110" s="18">
        <f t="shared" si="7"/>
        <v>0.37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8.32</v>
      </c>
      <c r="S137" s="152">
        <f t="shared" si="6"/>
        <v>8.32</v>
      </c>
      <c r="T137" s="18">
        <f t="shared" si="7"/>
        <v>8.32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4" si="8">IF(F141&lt;=Exp26Q1,G141,0)+IF(H141&lt;=Exp26Q1,I141,0)+IF(J141&lt;=Exp26Q1,K141,0)+IF(L141&lt;=Exp26Q1,M141,0)+IF(N141&lt;=Exp26Q1,O141,0)</f>
        <v>0</v>
      </c>
      <c r="R141" s="152">
        <f t="shared" ref="R141:R204" si="9">IF(F141&lt;=Exp26H1,G141,0)+IF(H141&lt;=Exp26H1,I141,0)+IF(J141&lt;=Exp26H1,K141,0)+IF(L141&lt;=Exp26H1,M141,0)+IF(N141&lt;=Exp26H1,O141,0)</f>
        <v>0</v>
      </c>
      <c r="S141" s="152">
        <f t="shared" ref="S141:S204" si="10">IF(F141&lt;=Exp26Q3,G141,0)+IF(H141&lt;=Exp26Q3,I141,0)+IF(J141&lt;=Exp26Q3,K141,0)+IF(L141&lt;=Exp26Q3,M141,0)+IF(N141&lt;=Exp26Q3,O141,0)</f>
        <v>0</v>
      </c>
      <c r="T141" s="18">
        <f t="shared" si="7"/>
        <v>0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5</v>
      </c>
      <c r="S142" s="152">
        <f t="shared" si="10"/>
        <v>5</v>
      </c>
      <c r="T142" s="18">
        <f t="shared" si="7"/>
        <v>5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ref="T143:T206" si="11">G143+I143+K143+M143+O143</f>
        <v>0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46093</v>
      </c>
      <c r="G144" s="16">
        <v>0.45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0.45</v>
      </c>
      <c r="R144" s="152">
        <f t="shared" si="9"/>
        <v>0.45</v>
      </c>
      <c r="S144" s="152">
        <f t="shared" si="10"/>
        <v>0.45</v>
      </c>
      <c r="T144" s="18">
        <f t="shared" si="11"/>
        <v>0.45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46072</v>
      </c>
      <c r="G145" s="16">
        <v>40.08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40.08</v>
      </c>
      <c r="R145" s="152">
        <f t="shared" si="9"/>
        <v>40.08</v>
      </c>
      <c r="S145" s="152">
        <f t="shared" si="10"/>
        <v>40.08</v>
      </c>
      <c r="T145" s="18">
        <f t="shared" si="11"/>
        <v>40.08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46072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0.35</v>
      </c>
      <c r="R147" s="152">
        <f t="shared" si="9"/>
        <v>0.35</v>
      </c>
      <c r="S147" s="152">
        <f t="shared" si="10"/>
        <v>0.35</v>
      </c>
      <c r="T147" s="18">
        <f t="shared" si="11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278</v>
      </c>
      <c r="C151" s="136" t="s">
        <v>971</v>
      </c>
      <c r="D151" s="14" t="s">
        <v>941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ref="Q151" si="12">IF(F151&lt;=Exp26Q1,G151,0)+IF(H151&lt;=Exp26Q1,I151,0)+IF(J151&lt;=Exp26Q1,K151,0)+IF(L151&lt;=Exp26Q1,M151,0)+IF(N151&lt;=Exp26Q1,O151,0)</f>
        <v>0</v>
      </c>
      <c r="R151" s="152">
        <f t="shared" ref="R151" si="13">IF(F151&lt;=Exp26H1,G151,0)+IF(H151&lt;=Exp26H1,I151,0)+IF(J151&lt;=Exp26H1,K151,0)+IF(L151&lt;=Exp26H1,M151,0)+IF(N151&lt;=Exp26H1,O151,0)</f>
        <v>0</v>
      </c>
      <c r="S151" s="152">
        <f t="shared" ref="S151" si="14">IF(F151&lt;=Exp26Q3,G151,0)+IF(H151&lt;=Exp26Q3,I151,0)+IF(J151&lt;=Exp26Q3,K151,0)+IF(L151&lt;=Exp26Q3,M151,0)+IF(N151&lt;=Exp26Q3,O151,0)</f>
        <v>0</v>
      </c>
      <c r="T151" s="18">
        <f t="shared" ref="T151" si="15">G151+I151+K151+M151+O151</f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46125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2.6</v>
      </c>
      <c r="S153" s="152">
        <f t="shared" si="10"/>
        <v>2.6</v>
      </c>
      <c r="T153" s="18">
        <f t="shared" si="11"/>
        <v>2.6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>
        <v>46108</v>
      </c>
      <c r="I157" s="16">
        <v>0.23</v>
      </c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0.45</v>
      </c>
      <c r="S157" s="152">
        <f t="shared" si="10"/>
        <v>0.45</v>
      </c>
      <c r="T157" s="18">
        <f t="shared" si="11"/>
        <v>0.45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46121</v>
      </c>
      <c r="G164" s="16">
        <v>2.4300000000000002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2.4300000000000002</v>
      </c>
      <c r="S164" s="152">
        <f t="shared" si="10"/>
        <v>2.4300000000000002</v>
      </c>
      <c r="T164" s="18">
        <f t="shared" si="11"/>
        <v>2.4300000000000002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46108</v>
      </c>
      <c r="G177" s="16">
        <v>0.56999999999999995</v>
      </c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0.56999999999999995</v>
      </c>
      <c r="S177" s="152">
        <f t="shared" si="10"/>
        <v>0.56999999999999995</v>
      </c>
      <c r="T177" s="18">
        <f t="shared" si="11"/>
        <v>0.56999999999999995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46107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>IF(F178&lt;=Exp26Q1,G178,0)+IF(H178&lt;=Exp26Q1,I178,0)+IF(J178&lt;=Exp26Q1,K178,0)+IF(L178&lt;=Exp26Q1,M178,0)+IF(N178&lt;=Exp26Q1,O178,0)</f>
        <v>0</v>
      </c>
      <c r="R178" s="152">
        <f>IF(F178&lt;=Exp26H1,G178,0)+IF(H178&lt;=Exp26H1,I178,0)+IF(J178&lt;=Exp26H1,K178,0)+IF(L178&lt;=Exp26H1,M178,0)+IF(N178&lt;=Exp26H1,O178,0)</f>
        <v>0.2</v>
      </c>
      <c r="S178" s="152">
        <f>IF(F178&lt;=Exp26Q3,G178,0)+IF(H178&lt;=Exp26Q3,I178,0)+IF(J178&lt;=Exp26Q3,K178,0)+IF(L178&lt;=Exp26Q3,M178,0)+IF(N178&lt;=Exp26Q3,O178,0)</f>
        <v>0.2</v>
      </c>
      <c r="T178" s="18">
        <f>G178+I178+K178+M178+O178</f>
        <v>0.2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46107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>IF(F183&lt;=Exp26Q1,G183,0)+IF(H183&lt;=Exp26Q1,I183,0)+IF(J183&lt;=Exp26Q1,K183,0)+IF(L183&lt;=Exp26Q1,M183,0)+IF(N183&lt;=Exp26Q1,O183,0)</f>
        <v>0</v>
      </c>
      <c r="R183" s="152">
        <f>IF(F183&lt;=Exp26H1,G183,0)+IF(H183&lt;=Exp26H1,I183,0)+IF(J183&lt;=Exp26H1,K183,0)+IF(L183&lt;=Exp26H1,M183,0)+IF(N183&lt;=Exp26H1,O183,0)</f>
        <v>0.25</v>
      </c>
      <c r="S183" s="152">
        <f>IF(F183&lt;=Exp26Q3,G183,0)+IF(H183&lt;=Exp26Q3,I183,0)+IF(J183&lt;=Exp26Q3,K183,0)+IF(L183&lt;=Exp26Q3,M183,0)+IF(N183&lt;=Exp26Q3,O183,0)</f>
        <v>0.25</v>
      </c>
      <c r="T183" s="18">
        <f>G183+I183+K183+M183+O183</f>
        <v>0.25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46106</v>
      </c>
      <c r="G184" s="16">
        <v>0.96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0.96</v>
      </c>
      <c r="S184" s="152">
        <f t="shared" si="10"/>
        <v>0.96</v>
      </c>
      <c r="T184" s="18">
        <f t="shared" si="11"/>
        <v>0.96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46100</v>
      </c>
      <c r="G190" s="16">
        <v>17.399999999999999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17.399999999999999</v>
      </c>
      <c r="R190" s="152">
        <f t="shared" si="9"/>
        <v>17.399999999999999</v>
      </c>
      <c r="S190" s="152">
        <f t="shared" si="10"/>
        <v>17.399999999999999</v>
      </c>
      <c r="T190" s="18">
        <f t="shared" si="11"/>
        <v>17.399999999999999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46107</v>
      </c>
      <c r="G197" s="16">
        <v>0.18890000000000001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>IF(F197&lt;=Exp26H1,G197,0)+IF(H197&lt;=Exp26H1,I197,0)+IF(J197&lt;=Exp26H1,K197,0)+IF(L197&lt;=Exp26H1,M197,0)+IF(N197&lt;=Exp26H1,O197,0)</f>
        <v>0.18890000000000001</v>
      </c>
      <c r="S197" s="152">
        <f>IF(F197&lt;=Exp26Q3,G197,0)+IF(H197&lt;=Exp26Q3,I197,0)+IF(J197&lt;=Exp26Q3,K197,0)+IF(L197&lt;=Exp26Q3,M197,0)+IF(N197&lt;=Exp26Q3,O197,0)</f>
        <v>0.18890000000000001</v>
      </c>
      <c r="T197" s="18">
        <f>G197+I197+K197+M197+O197</f>
        <v>0.18890000000000001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46125</v>
      </c>
      <c r="G199" s="16">
        <v>1.6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</v>
      </c>
      <c r="S199" s="152">
        <f t="shared" si="10"/>
        <v>1.6</v>
      </c>
      <c r="T199" s="18">
        <f t="shared" si="11"/>
        <v>1.6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46112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1.62</v>
      </c>
      <c r="S200" s="152">
        <f t="shared" si="10"/>
        <v>1.62</v>
      </c>
      <c r="T200" s="18">
        <f t="shared" si="11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46121</v>
      </c>
      <c r="G201" s="16">
        <v>127.8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127.8</v>
      </c>
      <c r="S201" s="152">
        <f t="shared" si="10"/>
        <v>127.8</v>
      </c>
      <c r="T201" s="18">
        <f t="shared" si="11"/>
        <v>127.8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6">IF(F205&lt;=Exp26Q1,G205,0)+IF(H205&lt;=Exp26Q1,I205,0)+IF(J205&lt;=Exp26Q1,K205,0)+IF(L205&lt;=Exp26Q1,M205,0)+IF(N205&lt;=Exp26Q1,O205,0)</f>
        <v>0</v>
      </c>
      <c r="R205" s="152">
        <f t="shared" ref="R205:R268" si="17">IF(F205&lt;=Exp26H1,G205,0)+IF(H205&lt;=Exp26H1,I205,0)+IF(J205&lt;=Exp26H1,K205,0)+IF(L205&lt;=Exp26H1,M205,0)+IF(N205&lt;=Exp26H1,O205,0)</f>
        <v>0</v>
      </c>
      <c r="S205" s="152">
        <f t="shared" ref="S205:S268" si="18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0.5</v>
      </c>
      <c r="R206" s="152">
        <f t="shared" si="17"/>
        <v>0.5</v>
      </c>
      <c r="S206" s="152">
        <f t="shared" si="18"/>
        <v>0.5</v>
      </c>
      <c r="T206" s="18">
        <f t="shared" si="11"/>
        <v>0.5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189.80770881620742</v>
      </c>
      <c r="R207" s="152">
        <f t="shared" si="17"/>
        <v>189.80770881620742</v>
      </c>
      <c r="S207" s="152">
        <f t="shared" si="18"/>
        <v>189.80770881620742</v>
      </c>
      <c r="T207" s="18">
        <f t="shared" ref="T207:T270" si="19">G207+I207+K207+M207+O207</f>
        <v>189.80770881620742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46093</v>
      </c>
      <c r="G208" s="16">
        <v>9.8000000000000007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9.8000000000000007</v>
      </c>
      <c r="R208" s="152">
        <f t="shared" si="17"/>
        <v>9.8000000000000007</v>
      </c>
      <c r="S208" s="152">
        <f t="shared" si="18"/>
        <v>9.8000000000000007</v>
      </c>
      <c r="T208" s="18">
        <f t="shared" si="19"/>
        <v>9.8000000000000007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0</v>
      </c>
      <c r="S209" s="152">
        <f t="shared" si="18"/>
        <v>0</v>
      </c>
      <c r="T209" s="18">
        <f t="shared" si="19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0</v>
      </c>
      <c r="S210" s="152">
        <f t="shared" si="18"/>
        <v>0</v>
      </c>
      <c r="T210" s="18">
        <f t="shared" si="19"/>
        <v>0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</v>
      </c>
      <c r="S213" s="152">
        <f t="shared" si="18"/>
        <v>0</v>
      </c>
      <c r="T213" s="18">
        <f t="shared" si="19"/>
        <v>0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6"/>
        <v>0</v>
      </c>
      <c r="R214" s="152">
        <f t="shared" si="17"/>
        <v>0</v>
      </c>
      <c r="S214" s="152">
        <f t="shared" si="18"/>
        <v>0</v>
      </c>
      <c r="T214" s="18">
        <f t="shared" si="19"/>
        <v>0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6"/>
        <v>0</v>
      </c>
      <c r="R215" s="152">
        <f t="shared" si="17"/>
        <v>0</v>
      </c>
      <c r="S215" s="152">
        <f t="shared" si="18"/>
        <v>0</v>
      </c>
      <c r="T215" s="18">
        <f t="shared" si="19"/>
        <v>0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6"/>
        <v>0</v>
      </c>
      <c r="R216" s="152">
        <f t="shared" si="17"/>
        <v>0</v>
      </c>
      <c r="S216" s="152">
        <f t="shared" si="18"/>
        <v>0</v>
      </c>
      <c r="T216" s="18">
        <f t="shared" si="19"/>
        <v>0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6"/>
        <v>0</v>
      </c>
      <c r="R217" s="152">
        <f t="shared" si="17"/>
        <v>0</v>
      </c>
      <c r="S217" s="152">
        <f t="shared" si="18"/>
        <v>0</v>
      </c>
      <c r="T217" s="18">
        <f t="shared" si="19"/>
        <v>0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0</v>
      </c>
      <c r="S218" s="152">
        <f t="shared" si="18"/>
        <v>0</v>
      </c>
      <c r="T218" s="18">
        <f t="shared" si="19"/>
        <v>0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0</v>
      </c>
      <c r="S219" s="152">
        <f t="shared" si="18"/>
        <v>0</v>
      </c>
      <c r="T219" s="18">
        <f t="shared" si="19"/>
        <v>0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0</v>
      </c>
      <c r="S220" s="152">
        <f t="shared" si="18"/>
        <v>0</v>
      </c>
      <c r="T220" s="18">
        <f t="shared" si="19"/>
        <v>0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6"/>
        <v>0</v>
      </c>
      <c r="R222" s="152">
        <f t="shared" si="17"/>
        <v>0</v>
      </c>
      <c r="S222" s="152">
        <f t="shared" si="18"/>
        <v>0</v>
      </c>
      <c r="T222" s="18">
        <f t="shared" si="19"/>
        <v>0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46114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6"/>
        <v>0</v>
      </c>
      <c r="R223" s="152">
        <f t="shared" si="17"/>
        <v>3.2</v>
      </c>
      <c r="S223" s="152">
        <f t="shared" si="18"/>
        <v>3.2</v>
      </c>
      <c r="T223" s="18">
        <f t="shared" si="19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0.3227</f>
        <v>0.32269999999999999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0.32269999999999999</v>
      </c>
      <c r="R224" s="152">
        <f t="shared" si="17"/>
        <v>0.32269999999999999</v>
      </c>
      <c r="S224" s="152">
        <f t="shared" si="18"/>
        <v>0.32269999999999999</v>
      </c>
      <c r="T224" s="18">
        <f t="shared" si="19"/>
        <v>0.32269999999999999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6"/>
        <v>5.35</v>
      </c>
      <c r="R225" s="152">
        <f t="shared" si="17"/>
        <v>5.35</v>
      </c>
      <c r="S225" s="152">
        <f t="shared" si="18"/>
        <v>5.35</v>
      </c>
      <c r="T225" s="18">
        <f t="shared" si="19"/>
        <v>5.35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6"/>
        <v>0.7</v>
      </c>
      <c r="R226" s="152">
        <f t="shared" si="17"/>
        <v>0.7</v>
      </c>
      <c r="S226" s="152">
        <f t="shared" si="18"/>
        <v>0.7</v>
      </c>
      <c r="T226" s="18">
        <f t="shared" si="19"/>
        <v>0.7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 t="shared" si="17"/>
        <v>0</v>
      </c>
      <c r="S227" s="152">
        <f t="shared" si="18"/>
        <v>0</v>
      </c>
      <c r="T227" s="18">
        <f t="shared" si="19"/>
        <v>0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46107</v>
      </c>
      <c r="G228" s="16">
        <v>1.85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6"/>
        <v>0</v>
      </c>
      <c r="R228" s="152">
        <f>IF(F228&lt;=Exp26H1,G228,0)+IF(H228&lt;=Exp26H1,I228,0)+IF(J228&lt;=Exp26H1,K228,0)+IF(L228&lt;=Exp26H1,M228,0)+IF(N228&lt;=Exp26H1,O228,0)</f>
        <v>1.85</v>
      </c>
      <c r="S228" s="152">
        <f>IF(F228&lt;=Exp26Q3,G228,0)+IF(H228&lt;=Exp26Q3,I228,0)+IF(J228&lt;=Exp26Q3,K228,0)+IF(L228&lt;=Exp26Q3,M228,0)+IF(N228&lt;=Exp26Q3,O228,0)</f>
        <v>1.85</v>
      </c>
      <c r="T228" s="18">
        <f>G228+I228+K228+M228+O228</f>
        <v>1.85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0</v>
      </c>
      <c r="S229" s="152">
        <f t="shared" si="18"/>
        <v>0</v>
      </c>
      <c r="T229" s="18">
        <f t="shared" si="19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47">
        <v>46106</v>
      </c>
      <c r="G230" s="148">
        <f>8.5*0.98528546</f>
        <v>8.3749264099999987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8.3749264099999987</v>
      </c>
      <c r="S230" s="152">
        <f t="shared" si="18"/>
        <v>8.3749264099999987</v>
      </c>
      <c r="T230" s="18">
        <f t="shared" si="19"/>
        <v>8.3749264099999987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3">
        <v>46113</v>
      </c>
      <c r="G231" s="154">
        <f>8.5*0.97746825</f>
        <v>8.3084801250000009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8.3084801250000009</v>
      </c>
      <c r="S231" s="152">
        <f t="shared" si="18"/>
        <v>8.3084801250000009</v>
      </c>
      <c r="T231" s="18">
        <f t="shared" si="19"/>
        <v>8.3084801250000009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</v>
      </c>
      <c r="R232" s="152">
        <f t="shared" si="17"/>
        <v>0</v>
      </c>
      <c r="S232" s="152">
        <f t="shared" si="18"/>
        <v>0</v>
      </c>
      <c r="T232" s="18">
        <f t="shared" si="19"/>
        <v>0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6"/>
        <v>0.1208</v>
      </c>
      <c r="R233" s="152">
        <f t="shared" si="17"/>
        <v>0.1208</v>
      </c>
      <c r="S233" s="152">
        <f t="shared" si="18"/>
        <v>0.1208</v>
      </c>
      <c r="T233" s="18">
        <f t="shared" si="19"/>
        <v>0.1208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</v>
      </c>
      <c r="R236" s="152">
        <f t="shared" si="17"/>
        <v>0</v>
      </c>
      <c r="S236" s="152">
        <f t="shared" si="18"/>
        <v>0</v>
      </c>
      <c r="T236" s="18">
        <f t="shared" si="19"/>
        <v>0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46100</v>
      </c>
      <c r="G237" s="16">
        <v>0.49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0.49</v>
      </c>
      <c r="R237" s="152">
        <f t="shared" si="17"/>
        <v>0.49</v>
      </c>
      <c r="S237" s="152">
        <f t="shared" si="18"/>
        <v>0.49</v>
      </c>
      <c r="T237" s="18">
        <f t="shared" si="19"/>
        <v>0.49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</v>
      </c>
      <c r="S239" s="152">
        <f t="shared" si="18"/>
        <v>0</v>
      </c>
      <c r="T239" s="18">
        <f t="shared" si="19"/>
        <v>0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46104</v>
      </c>
      <c r="G240" s="16">
        <v>0.09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0.09</v>
      </c>
      <c r="S240" s="152">
        <f t="shared" si="18"/>
        <v>0.09</v>
      </c>
      <c r="T240" s="18">
        <f t="shared" si="19"/>
        <v>0.09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46122</v>
      </c>
      <c r="G241" s="16">
        <v>5.4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5.4</v>
      </c>
      <c r="S241" s="152">
        <f t="shared" si="18"/>
        <v>5.4</v>
      </c>
      <c r="T241" s="18">
        <f t="shared" si="19"/>
        <v>5.4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46111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 t="shared" si="17"/>
        <v>3</v>
      </c>
      <c r="S242" s="152">
        <f t="shared" si="18"/>
        <v>3</v>
      </c>
      <c r="T242" s="18">
        <f t="shared" si="19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53">
        <v>46107</v>
      </c>
      <c r="G243" s="154">
        <f>8*0.92695117</f>
        <v>7.4156093600000004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>IF(F243&lt;=Exp26H1,G243,0)+IF(H243&lt;=Exp26H1,I243,0)+IF(J243&lt;=Exp26H1,K243,0)+IF(L243&lt;=Exp26H1,M243,0)+IF(N243&lt;=Exp26H1,O243,0)</f>
        <v>7.4156093600000004</v>
      </c>
      <c r="S243" s="152">
        <f>IF(F243&lt;=Exp26Q3,G243,0)+IF(H243&lt;=Exp26Q3,I243,0)+IF(J243&lt;=Exp26Q3,K243,0)+IF(L243&lt;=Exp26Q3,M243,0)+IF(N243&lt;=Exp26Q3,O243,0)</f>
        <v>7.4156093600000004</v>
      </c>
      <c r="T243" s="18">
        <f>G243+I243+K243+M243+O243</f>
        <v>7.4156093600000004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47">
        <v>46106</v>
      </c>
      <c r="G244" s="148">
        <f>20.45*0.96957866</f>
        <v>19.827883597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19.827883597</v>
      </c>
      <c r="S244" s="152">
        <f t="shared" si="18"/>
        <v>19.827883597</v>
      </c>
      <c r="T244" s="18">
        <f t="shared" si="19"/>
        <v>19.827883597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46125</v>
      </c>
      <c r="G245" s="16">
        <f>8/1.1711*0.9241</f>
        <v>6.3126974639228077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6.3126974639228077</v>
      </c>
      <c r="S245" s="152">
        <f t="shared" si="18"/>
        <v>6.3126974639228077</v>
      </c>
      <c r="T245" s="18">
        <f t="shared" si="19"/>
        <v>6.3126974639228077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46108</v>
      </c>
      <c r="G246" s="16">
        <v>26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26</v>
      </c>
      <c r="S246" s="152">
        <f t="shared" si="18"/>
        <v>26</v>
      </c>
      <c r="T246" s="18">
        <f t="shared" si="19"/>
        <v>26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0</v>
      </c>
      <c r="S249" s="152">
        <f t="shared" si="18"/>
        <v>0</v>
      </c>
      <c r="T249" s="18">
        <f t="shared" si="19"/>
        <v>0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6"/>
        <v>0</v>
      </c>
      <c r="R250" s="152">
        <f t="shared" si="17"/>
        <v>0</v>
      </c>
      <c r="S250" s="152">
        <f t="shared" si="18"/>
        <v>0</v>
      </c>
      <c r="T250" s="18">
        <f t="shared" si="19"/>
        <v>0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>
        <v>46122</v>
      </c>
      <c r="I251" s="16">
        <v>0.51</v>
      </c>
      <c r="J251" s="15"/>
      <c r="K251" s="16"/>
      <c r="L251" s="15"/>
      <c r="M251" s="63"/>
      <c r="N251" s="17"/>
      <c r="O251" s="16"/>
      <c r="P251" s="16"/>
      <c r="Q251" s="152">
        <f t="shared" si="16"/>
        <v>0.5</v>
      </c>
      <c r="R251" s="152">
        <f t="shared" si="17"/>
        <v>1.01</v>
      </c>
      <c r="S251" s="152">
        <f t="shared" si="18"/>
        <v>1.01</v>
      </c>
      <c r="T251" s="18">
        <f t="shared" si="19"/>
        <v>1.01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6"/>
        <v>0</v>
      </c>
      <c r="R252" s="152">
        <f t="shared" si="17"/>
        <v>0</v>
      </c>
      <c r="S252" s="152">
        <f t="shared" si="18"/>
        <v>0</v>
      </c>
      <c r="T252" s="18">
        <f t="shared" si="19"/>
        <v>0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1.47/11.659*1.1845</f>
        <v>0.14934514109271807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0.14934514109271807</v>
      </c>
      <c r="R253" s="152">
        <f t="shared" si="17"/>
        <v>0.14934514109271807</v>
      </c>
      <c r="S253" s="152">
        <f t="shared" si="18"/>
        <v>0.14934514109271807</v>
      </c>
      <c r="T253" s="18">
        <f t="shared" si="19"/>
        <v>0.14934514109271807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0</v>
      </c>
      <c r="S255" s="152">
        <f t="shared" si="18"/>
        <v>0</v>
      </c>
      <c r="T255" s="18">
        <f t="shared" si="19"/>
        <v>0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</v>
      </c>
      <c r="R256" s="152">
        <f t="shared" si="17"/>
        <v>0</v>
      </c>
      <c r="S256" s="152">
        <f t="shared" si="18"/>
        <v>0</v>
      </c>
      <c r="T256" s="18">
        <f t="shared" si="19"/>
        <v>0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6"/>
        <v>0.15</v>
      </c>
      <c r="R257" s="152">
        <f t="shared" si="17"/>
        <v>0.15</v>
      </c>
      <c r="S257" s="152">
        <f t="shared" si="18"/>
        <v>0.15</v>
      </c>
      <c r="T257" s="18">
        <f t="shared" si="19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>
        <v>46112</v>
      </c>
      <c r="I258" s="16">
        <v>0.85</v>
      </c>
      <c r="J258" s="15"/>
      <c r="K258" s="16"/>
      <c r="L258" s="15"/>
      <c r="M258" s="63"/>
      <c r="N258" s="17"/>
      <c r="O258" s="16"/>
      <c r="P258" s="16"/>
      <c r="Q258" s="152">
        <f t="shared" si="16"/>
        <v>0.85</v>
      </c>
      <c r="R258" s="152">
        <f t="shared" si="17"/>
        <v>1.7</v>
      </c>
      <c r="S258" s="152">
        <f t="shared" si="18"/>
        <v>1.7</v>
      </c>
      <c r="T258" s="18">
        <f t="shared" si="19"/>
        <v>1.7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</v>
      </c>
      <c r="S259" s="152">
        <f t="shared" si="18"/>
        <v>0</v>
      </c>
      <c r="T259" s="18">
        <f t="shared" si="19"/>
        <v>0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0</v>
      </c>
      <c r="S260" s="152">
        <f t="shared" si="18"/>
        <v>0</v>
      </c>
      <c r="T260" s="18">
        <f t="shared" si="19"/>
        <v>0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</v>
      </c>
      <c r="S261" s="152">
        <f t="shared" si="18"/>
        <v>0</v>
      </c>
      <c r="T261" s="18">
        <f t="shared" si="19"/>
        <v>0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0</v>
      </c>
      <c r="S262" s="152">
        <f t="shared" si="18"/>
        <v>0</v>
      </c>
      <c r="T262" s="18">
        <f t="shared" si="19"/>
        <v>0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0</v>
      </c>
      <c r="S263" s="152">
        <f t="shared" si="18"/>
        <v>0</v>
      </c>
      <c r="T263" s="18">
        <f t="shared" si="19"/>
        <v>0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6"/>
        <v>0</v>
      </c>
      <c r="R264" s="152">
        <f t="shared" si="17"/>
        <v>0</v>
      </c>
      <c r="S264" s="152">
        <f t="shared" si="18"/>
        <v>0</v>
      </c>
      <c r="T264" s="18">
        <f t="shared" si="19"/>
        <v>0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>
        <v>46079</v>
      </c>
      <c r="G265" s="16">
        <v>0.46639999999999998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6"/>
        <v>0.46639999999999998</v>
      </c>
      <c r="R265" s="152">
        <f t="shared" si="17"/>
        <v>0.46639999999999998</v>
      </c>
      <c r="S265" s="152">
        <f t="shared" si="18"/>
        <v>0.46639999999999998</v>
      </c>
      <c r="T265" s="18">
        <f t="shared" si="19"/>
        <v>0.46639999999999998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6"/>
        <v>0</v>
      </c>
      <c r="R267" s="152">
        <f t="shared" si="17"/>
        <v>0</v>
      </c>
      <c r="S267" s="152">
        <f t="shared" si="18"/>
        <v>0</v>
      </c>
      <c r="T267" s="18">
        <f t="shared" si="19"/>
        <v>0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6"/>
        <v>0</v>
      </c>
      <c r="R268" s="152">
        <f t="shared" si="17"/>
        <v>0</v>
      </c>
      <c r="S268" s="152">
        <f t="shared" si="18"/>
        <v>0</v>
      </c>
      <c r="T268" s="18">
        <f t="shared" si="19"/>
        <v>0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20">IF(F269&lt;=Exp26Q1,G269,0)+IF(H269&lt;=Exp26Q1,I269,0)+IF(J269&lt;=Exp26Q1,K269,0)+IF(L269&lt;=Exp26Q1,M269,0)+IF(N269&lt;=Exp26Q1,O269,0)</f>
        <v>0</v>
      </c>
      <c r="R269" s="152">
        <f t="shared" ref="R269:R288" si="21">IF(F269&lt;=Exp26H1,G269,0)+IF(H269&lt;=Exp26H1,I269,0)+IF(J269&lt;=Exp26H1,K269,0)+IF(L269&lt;=Exp26H1,M269,0)+IF(N269&lt;=Exp26H1,O269,0)</f>
        <v>0</v>
      </c>
      <c r="S269" s="152">
        <f t="shared" ref="S269:S288" si="22">IF(F269&lt;=Exp26Q3,G269,0)+IF(H269&lt;=Exp26Q3,I269,0)+IF(J269&lt;=Exp26Q3,K269,0)+IF(L269&lt;=Exp26Q3,M269,0)+IF(N269&lt;=Exp26Q3,O269,0)</f>
        <v>0</v>
      </c>
      <c r="T269" s="18">
        <f t="shared" si="19"/>
        <v>0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 t="shared" si="21"/>
        <v>0</v>
      </c>
      <c r="S270" s="152">
        <f t="shared" si="22"/>
        <v>0</v>
      </c>
      <c r="T270" s="18">
        <f t="shared" si="19"/>
        <v>0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46107</v>
      </c>
      <c r="G271" s="16">
        <v>0.68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0</v>
      </c>
      <c r="R271" s="152">
        <f>IF(F271&lt;=Exp26H1,G271,0)+IF(H271&lt;=Exp26H1,I271,0)+IF(J271&lt;=Exp26H1,K271,0)+IF(L271&lt;=Exp26H1,M271,0)+IF(N271&lt;=Exp26H1,O271,0)</f>
        <v>0.68</v>
      </c>
      <c r="S271" s="152">
        <f>IF(F271&lt;=Exp26Q3,G271,0)+IF(H271&lt;=Exp26Q3,I271,0)+IF(J271&lt;=Exp26Q3,K271,0)+IF(L271&lt;=Exp26Q3,M271,0)+IF(N271&lt;=Exp26Q3,O271,0)</f>
        <v>0.68</v>
      </c>
      <c r="T271" s="18">
        <f>G271+I271+K271+M271+O271</f>
        <v>0.68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1.2090000000000001</v>
      </c>
      <c r="R272" s="152">
        <f t="shared" si="21"/>
        <v>1.2090000000000001</v>
      </c>
      <c r="S272" s="152">
        <f t="shared" si="22"/>
        <v>1.2090000000000001</v>
      </c>
      <c r="T272" s="18">
        <f t="shared" ref="T272:T287" si="23">G272+I272+K272+M272+O272</f>
        <v>1.2090000000000001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0</v>
      </c>
      <c r="S273" s="152">
        <f t="shared" si="22"/>
        <v>0</v>
      </c>
      <c r="T273" s="18">
        <f>G273+I273+K273+M273+O273</f>
        <v>0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0</v>
      </c>
      <c r="S274" s="152">
        <f t="shared" si="22"/>
        <v>0</v>
      </c>
      <c r="T274" s="18">
        <f t="shared" si="23"/>
        <v>0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0</v>
      </c>
      <c r="S275" s="152">
        <f t="shared" si="22"/>
        <v>0</v>
      </c>
      <c r="T275" s="18">
        <f t="shared" si="23"/>
        <v>0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0</v>
      </c>
      <c r="S276" s="152">
        <f t="shared" si="22"/>
        <v>0</v>
      </c>
      <c r="T276" s="18">
        <f t="shared" si="23"/>
        <v>0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0</v>
      </c>
      <c r="S279" s="152">
        <f t="shared" si="22"/>
        <v>0</v>
      </c>
      <c r="T279" s="18">
        <f t="shared" si="23"/>
        <v>0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46121</v>
      </c>
      <c r="G280" s="148">
        <f>8.5*0.986115396</f>
        <v>8.3819808659999993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8.3819808659999993</v>
      </c>
      <c r="S280" s="152">
        <f t="shared" si="22"/>
        <v>8.3819808659999993</v>
      </c>
      <c r="T280" s="18">
        <f t="shared" si="23"/>
        <v>8.3819808659999993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0</v>
      </c>
      <c r="S282" s="152">
        <f t="shared" si="22"/>
        <v>0</v>
      </c>
      <c r="T282" s="18">
        <f t="shared" si="23"/>
        <v>0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</v>
      </c>
      <c r="S283" s="152">
        <f t="shared" si="22"/>
        <v>0</v>
      </c>
      <c r="T283" s="18">
        <f t="shared" si="23"/>
        <v>0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0</v>
      </c>
      <c r="S286" s="152">
        <f t="shared" si="22"/>
        <v>0</v>
      </c>
      <c r="T286" s="18">
        <f t="shared" si="23"/>
        <v>0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0</v>
      </c>
      <c r="S287" s="152">
        <f t="shared" si="22"/>
        <v>0</v>
      </c>
      <c r="T287" s="18">
        <f t="shared" si="23"/>
        <v>0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46122</v>
      </c>
      <c r="G288" s="16">
        <v>30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0"/>
        <v>0</v>
      </c>
      <c r="R288" s="152">
        <f t="shared" si="21"/>
        <v>30</v>
      </c>
      <c r="S288" s="152">
        <f t="shared" si="22"/>
        <v>30</v>
      </c>
      <c r="T288" s="18">
        <f>G288+I288+K288+M288+O288</f>
        <v>30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4">G290+I290+K290+M290+O290</f>
        <v>0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46106</v>
      </c>
      <c r="G291" s="24">
        <v>1.06</v>
      </c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1.06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2.52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0.26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46122</v>
      </c>
      <c r="G295" s="24">
        <v>0.27750000000000002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0.27750000000000002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0.28000000000000003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46114</v>
      </c>
      <c r="G298" s="24">
        <v>0.63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0.63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46104</v>
      </c>
      <c r="G299" s="24">
        <v>0.65</v>
      </c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0.65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1.78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46114</v>
      </c>
      <c r="G301" s="24">
        <v>0.42</v>
      </c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0.42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0.6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1.2748418799999999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46094</v>
      </c>
      <c r="G304" s="24">
        <v>0.53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0.53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46113</v>
      </c>
      <c r="G305" s="24">
        <v>0.33</v>
      </c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0.33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0.66500000000000004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1.0649999999999999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1.73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1.03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0.15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0.47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0.18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46094</v>
      </c>
      <c r="G313" s="24">
        <v>0.82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0.82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46093</v>
      </c>
      <c r="G315" s="24">
        <v>2.33</v>
      </c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1.19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1.68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1.3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46118</v>
      </c>
      <c r="G320" s="24">
        <v>1.5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1.5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46121</v>
      </c>
      <c r="G321" s="24">
        <v>0.87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0.87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1.86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46108</v>
      </c>
      <c r="G323" s="24">
        <v>0.71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0.71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46097</v>
      </c>
      <c r="G324" s="24">
        <v>0.85</v>
      </c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0.85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0.91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46121</v>
      </c>
      <c r="G326" s="24">
        <v>0.5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0.5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1.4225000000000001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0.43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46100</v>
      </c>
      <c r="G329" s="24">
        <v>1.47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1.47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4"/>
        <v>1.0568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4"/>
        <v>0.89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0.68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0.29499999999999998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0.74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0.62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1.42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1.38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2.21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46112</v>
      </c>
      <c r="G339" s="24">
        <v>0.52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0.52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46122</v>
      </c>
      <c r="G340" s="24">
        <v>0.70750000000000002</v>
      </c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0.70750000000000002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0.67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46101</v>
      </c>
      <c r="G342" s="24">
        <v>0.2475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0.2475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4"/>
        <v>0.45</v>
      </c>
    </row>
  </sheetData>
  <sheetProtection algorithmName="SHA-512" hashValue="KiTqLn4yfJrP6UFPm1s2WQNzDjUvDKtfSJPW4618oqsYVtTwWdD/wTCyHNvQKsmnLauJR1soWQjn1YxvyjPP9g==" saltValue="QdofXSKmNBttAZLFzL0/l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32" activePane="bottomRight" state="frozen"/>
      <selection pane="topRight" activeCell="B1" sqref="B1"/>
      <selection pane="bottomLeft" activeCell="A13" sqref="A13"/>
      <selection pane="bottomRight" activeCell="G245" sqref="G245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2026-04-13T04:49:23Z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