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2AC241E6-D8BB-4710-A638-3935D01F1F89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58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6" l="1"/>
  <c r="I143" i="16"/>
  <c r="G143" i="16"/>
  <c r="G262" i="16" l="1"/>
  <c r="G216" i="16" l="1"/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<sst xmlns="http://schemas.openxmlformats.org/spreadsheetml/2006/main" count="13253" uniqueCount="963">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</sst>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16" fontId="0" fillId="0" borderId="0" xfId="0" applyNumberFormat="1" applyProtection="1">
      <protection locked="0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251208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80" t="s">
        <v>0</v>
      </c>
      <c r="M9" s="180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1" t="s">
        <v>3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80" t="s">
        <v>0</v>
      </c>
      <c r="M9" s="180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1" t="s">
        <v>672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80" t="s">
        <v>0</v>
      </c>
      <c r="K9" s="180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1" t="s">
        <v>641</v>
      </c>
      <c r="F11" s="181"/>
      <c r="G11" s="181"/>
      <c r="H11" s="181"/>
      <c r="I11" s="181"/>
      <c r="J11" s="181"/>
      <c r="K11" s="181"/>
      <c r="L11" s="181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9" sqref="T9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45420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939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45408</v>
      </c>
      <c r="G16" s="16">
        <v>0.89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0.89</v>
      </c>
      <c r="S16" s="152">
        <f t="shared" si="2"/>
        <v>0.89</v>
      </c>
      <c r="T16" s="18">
        <f t="shared" si="3"/>
        <v>0.89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45415</v>
      </c>
      <c r="G23" s="16">
        <v>7.66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7.66</v>
      </c>
      <c r="S23" s="152">
        <f t="shared" si="2"/>
        <v>7.66</v>
      </c>
      <c r="T23" s="18">
        <f t="shared" si="3"/>
        <v>7.66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>
        <v>45411</v>
      </c>
      <c r="I28" s="16">
        <v>0.6</v>
      </c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1.2</v>
      </c>
      <c r="S28" s="152">
        <f t="shared" si="2"/>
        <v>1.2</v>
      </c>
      <c r="T28" s="18">
        <f t="shared" si="3"/>
        <v>1.2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45411</v>
      </c>
      <c r="G29" s="16">
        <v>1.54</v>
      </c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1.54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45408</v>
      </c>
      <c r="G30" s="16">
        <v>7.5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7.5</v>
      </c>
      <c r="S30" s="152">
        <f t="shared" si="2"/>
        <v>7.5</v>
      </c>
      <c r="T30" s="18">
        <f t="shared" si="3"/>
        <v>7.5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45415</v>
      </c>
      <c r="G37" s="16">
        <v>0.82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0.82</v>
      </c>
      <c r="S37" s="152">
        <f t="shared" si="2"/>
        <v>0.82</v>
      </c>
      <c r="T37" s="18">
        <f t="shared" si="3"/>
        <v>0.82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>
        <v>45408</v>
      </c>
      <c r="I39" s="16">
        <v>1.75</v>
      </c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3.2</v>
      </c>
      <c r="S39" s="152">
        <f t="shared" si="2"/>
        <v>3.2</v>
      </c>
      <c r="T39" s="18">
        <f t="shared" si="3"/>
        <v>3.2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>
        <v>45412</v>
      </c>
      <c r="G47" s="16">
        <v>1.98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1.98</v>
      </c>
      <c r="S47" s="152">
        <f t="shared" si="2"/>
        <v>1.98</v>
      </c>
      <c r="T47" s="18">
        <f t="shared" si="3"/>
        <v>1.98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>
        <v>45412</v>
      </c>
      <c r="G49" s="16">
        <v>7.7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7.7</v>
      </c>
      <c r="S49" s="152">
        <f t="shared" si="2"/>
        <v>7.7</v>
      </c>
      <c r="T49" s="18">
        <f t="shared" si="3"/>
        <v>7.7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>
        <v>45411</v>
      </c>
      <c r="G53" s="16">
        <v>9.5000000000000001E-2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9.5000000000000001E-2</v>
      </c>
      <c r="S53" s="152">
        <f t="shared" si="2"/>
        <v>9.5000000000000001E-2</v>
      </c>
      <c r="T53" s="18">
        <f t="shared" si="3"/>
        <v>9.5000000000000001E-2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>
        <v>45408</v>
      </c>
      <c r="G57" s="16">
        <v>3.4</v>
      </c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3.4</v>
      </c>
      <c r="S57" s="152">
        <f t="shared" si="2"/>
        <v>3.4</v>
      </c>
      <c r="T57" s="18">
        <f t="shared" si="3"/>
        <v>3.4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>
        <v>45411</v>
      </c>
      <c r="G59" s="16">
        <v>0.11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0.11</v>
      </c>
      <c r="S59" s="152">
        <f t="shared" si="2"/>
        <v>0.11</v>
      </c>
      <c r="T59" s="18">
        <f t="shared" si="3"/>
        <v>0.11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>
        <v>45411</v>
      </c>
      <c r="G60" s="16">
        <v>2.15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2.15</v>
      </c>
      <c r="S60" s="152">
        <f t="shared" si="2"/>
        <v>2.15</v>
      </c>
      <c r="T60" s="18">
        <f t="shared" si="3"/>
        <v>2.15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>
        <v>45412</v>
      </c>
      <c r="G67" s="16">
        <v>1.9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1.9</v>
      </c>
      <c r="S67" s="152">
        <f t="shared" si="2"/>
        <v>1.9</v>
      </c>
      <c r="T67" s="18">
        <f t="shared" si="3"/>
        <v>1.9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>
        <v>45415</v>
      </c>
      <c r="G85" s="16">
        <v>2.1</v>
      </c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2.1</v>
      </c>
      <c r="S85" s="152">
        <f t="shared" si="5"/>
        <v>2.1</v>
      </c>
      <c r="T85" s="49">
        <f t="shared" si="7"/>
        <v>2.1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>
        <v>45420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0.3</v>
      </c>
      <c r="S90" s="152">
        <f t="shared" si="5"/>
        <v>0.3</v>
      </c>
      <c r="T90" s="18">
        <f t="shared" si="7"/>
        <v>0.3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>
        <v>45418</v>
      </c>
      <c r="G92" s="16">
        <v>1.85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1.85</v>
      </c>
      <c r="S92" s="152">
        <f t="shared" si="5"/>
        <v>1.85</v>
      </c>
      <c r="T92" s="18">
        <f>G92+I92+K92+M92+O92</f>
        <v>1.85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>
        <v>45412</v>
      </c>
      <c r="G96" s="16">
        <v>16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16</v>
      </c>
      <c r="S96" s="152">
        <f t="shared" si="5"/>
        <v>16</v>
      </c>
      <c r="T96" s="18">
        <f t="shared" si="7"/>
        <v>16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45418</v>
      </c>
      <c r="G98" s="16">
        <v>0.19500000000000001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0.19500000000000001</v>
      </c>
      <c r="S98" s="152">
        <f t="shared" si="5"/>
        <v>0.19500000000000001</v>
      </c>
      <c r="T98" s="18">
        <f t="shared" si="7"/>
        <v>0.19500000000000001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45414</v>
      </c>
      <c r="G99" s="16">
        <v>0.20100000000000001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0.20100000000000001</v>
      </c>
      <c r="S99" s="152">
        <f t="shared" si="5"/>
        <v>0.20100000000000001</v>
      </c>
      <c r="T99" s="18">
        <f t="shared" si="7"/>
        <v>0.20100000000000001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>
        <v>45414</v>
      </c>
      <c r="G108" s="16">
        <v>1.43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1.43</v>
      </c>
      <c r="S108" s="152">
        <f t="shared" si="5"/>
        <v>1.43</v>
      </c>
      <c r="T108" s="18">
        <f t="shared" si="7"/>
        <v>1.43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45418</v>
      </c>
      <c r="G113" s="16">
        <v>3.95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3.95</v>
      </c>
      <c r="S113" s="152">
        <f t="shared" si="5"/>
        <v>3.95</v>
      </c>
      <c r="T113" s="18">
        <f t="shared" si="7"/>
        <v>3.95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45411</v>
      </c>
      <c r="G118" s="16">
        <v>2.65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2.65</v>
      </c>
      <c r="S118" s="152">
        <f t="shared" si="5"/>
        <v>2.65</v>
      </c>
      <c r="T118" s="18">
        <f t="shared" si="7"/>
        <v>2.65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>
        <v>45411</v>
      </c>
      <c r="G128" s="16">
        <v>0.4</v>
      </c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0.4</v>
      </c>
      <c r="S128" s="152">
        <f t="shared" si="5"/>
        <v>0.4</v>
      </c>
      <c r="T128" s="18">
        <f t="shared" si="7"/>
        <v>0.4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>
        <v>45414</v>
      </c>
      <c r="G137" s="16">
        <v>6.5000000000000002E-2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6.5000000000000002E-2</v>
      </c>
      <c r="S137" s="152">
        <f t="shared" si="5"/>
        <v>6.5000000000000002E-2</v>
      </c>
      <c r="T137" s="18">
        <f t="shared" si="7"/>
        <v>6.5000000000000002E-2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>
        <v>45411</v>
      </c>
      <c r="G140" s="16">
        <v>1.04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1.04</v>
      </c>
      <c r="S140" s="152">
        <f t="shared" si="5"/>
        <v>1.04</v>
      </c>
      <c r="T140" s="18">
        <f t="shared" si="7"/>
        <v>1.04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>
        <v>45418</v>
      </c>
      <c r="G142" s="16">
        <v>3.25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3.25</v>
      </c>
      <c r="S142" s="152">
        <f t="shared" si="5"/>
        <v>3.25</v>
      </c>
      <c r="T142" s="18">
        <f t="shared" si="7"/>
        <v>3.25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47">
        <v>45335</v>
      </c>
      <c r="G143" s="148">
        <f>3.5*0.99553472</f>
        <v>3.4843715199999998</v>
      </c>
      <c r="H143" s="147">
        <v>45414</v>
      </c>
      <c r="I143" s="148">
        <f>11.5*0.99553472</f>
        <v>11.44864928</v>
      </c>
      <c r="J143" s="15"/>
      <c r="K143" s="16"/>
      <c r="L143" s="15"/>
      <c r="M143" s="63"/>
      <c r="N143" s="17"/>
      <c r="O143" s="16"/>
      <c r="P143" s="16"/>
      <c r="Q143" s="152">
        <f t="shared" si="6"/>
        <v>3.4843715199999998</v>
      </c>
      <c r="R143" s="152">
        <f t="shared" si="4"/>
        <v>14.9330208</v>
      </c>
      <c r="S143" s="152">
        <f t="shared" si="5"/>
        <v>14.9330208</v>
      </c>
      <c r="T143" s="18">
        <f t="shared" si="7"/>
        <v>14.9330208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>
        <v>45412</v>
      </c>
      <c r="G144" s="16">
        <v>0.13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0.13</v>
      </c>
      <c r="S144" s="152">
        <f t="shared" ref="S144:S207" si="25">IF(F144&lt;=Exp24Q3,G144,0)+IF(H144&lt;=Exp24Q3,I144,0)+IF(J144&lt;=Exp24Q3,K144,0)+IF(L144&lt;=Exp24Q3,M144,0)+IF(N144&lt;=Exp24Q3,O144,0)</f>
        <v>0.13</v>
      </c>
      <c r="T144" s="18">
        <f t="shared" si="7"/>
        <v>0.13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>
        <v>45411</v>
      </c>
      <c r="G147" s="16">
        <v>0.77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0.77</v>
      </c>
      <c r="S147" s="152">
        <f t="shared" si="25"/>
        <v>0.77</v>
      </c>
      <c r="T147" s="18">
        <f t="shared" si="7"/>
        <v>0.77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>
        <v>45420</v>
      </c>
      <c r="G151" s="16">
        <v>3.6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3.6</v>
      </c>
      <c r="S151" s="152">
        <f t="shared" si="25"/>
        <v>3.6</v>
      </c>
      <c r="T151" s="18">
        <f t="shared" ref="T151:T214" si="31">G151+I151+K151+M151+O151</f>
        <v>3.6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>
        <v>45414</v>
      </c>
      <c r="I156" s="16">
        <v>9.5</v>
      </c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14</v>
      </c>
      <c r="S156" s="152">
        <f t="shared" si="25"/>
        <v>14</v>
      </c>
      <c r="T156" s="18">
        <f t="shared" si="31"/>
        <v>14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>
        <v>45407</v>
      </c>
      <c r="G163" s="16">
        <v>14.63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14.63</v>
      </c>
      <c r="S163" s="152">
        <f t="shared" si="25"/>
        <v>14.63</v>
      </c>
      <c r="T163" s="18">
        <f t="shared" si="31"/>
        <v>14.63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>
        <v>45408</v>
      </c>
      <c r="G168" s="16">
        <v>6.6</v>
      </c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6.6</v>
      </c>
      <c r="S168" s="152">
        <f t="shared" si="25"/>
        <v>6.6</v>
      </c>
      <c r="T168" s="18">
        <f t="shared" si="31"/>
        <v>6.6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>
        <v>45408</v>
      </c>
      <c r="G171" s="16">
        <v>0.18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0.18</v>
      </c>
      <c r="S171" s="152">
        <f t="shared" si="25"/>
        <v>0.18</v>
      </c>
      <c r="T171" s="18">
        <f t="shared" si="31"/>
        <v>0.18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45411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</v>
      </c>
      <c r="R172" s="152">
        <f t="shared" si="24"/>
        <v>2.2000000000000002</v>
      </c>
      <c r="S172" s="152">
        <f t="shared" si="25"/>
        <v>2.2000000000000002</v>
      </c>
      <c r="T172" s="18">
        <f t="shared" si="31"/>
        <v>2.2000000000000002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>
        <v>45408</v>
      </c>
      <c r="G177" s="16">
        <v>15</v>
      </c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15</v>
      </c>
      <c r="S177" s="152">
        <f t="shared" si="25"/>
        <v>15</v>
      </c>
      <c r="T177" s="18">
        <f t="shared" si="31"/>
        <v>15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>
        <v>45413</v>
      </c>
      <c r="G183" s="16">
        <v>0.35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0.35</v>
      </c>
      <c r="S183" s="152">
        <f t="shared" si="25"/>
        <v>0.35</v>
      </c>
      <c r="T183" s="18">
        <f t="shared" si="31"/>
        <v>0.35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>
        <v>45420</v>
      </c>
      <c r="G185" s="16">
        <v>2.5</v>
      </c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2.5</v>
      </c>
      <c r="S185" s="152">
        <f t="shared" si="25"/>
        <v>2.5</v>
      </c>
      <c r="T185" s="18">
        <f t="shared" si="31"/>
        <v>2.5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>
        <v>45414</v>
      </c>
      <c r="G197" s="16">
        <v>0.05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0.05</v>
      </c>
      <c r="S197" s="152">
        <f t="shared" si="25"/>
        <v>0.05</v>
      </c>
      <c r="T197" s="18">
        <f t="shared" si="31"/>
        <v>0.05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>
        <v>45414</v>
      </c>
      <c r="G204" s="16">
        <f>41.8*0.85478/100</f>
        <v>0.35729803999999993</v>
      </c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0.35729803999999993</v>
      </c>
      <c r="S204" s="152">
        <f t="shared" si="25"/>
        <v>0.35729803999999993</v>
      </c>
      <c r="T204" s="18">
        <f t="shared" si="31"/>
        <v>0.35729803999999993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73">
        <v>45414</v>
      </c>
      <c r="G205" s="16">
        <v>41.8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41.8</v>
      </c>
      <c r="S205" s="152">
        <f>IF(F206&lt;=Exp24Q3,G205,0)+IF(H205&lt;=Exp24Q3,I205,0)+IF(J205&lt;=Exp24Q3,K205,0)+IF(L205&lt;=Exp24Q3,M205,0)+IF(N205&lt;=Exp24Q3,O205,0)</f>
        <v>41.8</v>
      </c>
      <c r="T205" s="18">
        <f t="shared" si="31"/>
        <v>41.8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>
        <v>45418</v>
      </c>
      <c r="G212" s="16">
        <v>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1</v>
      </c>
      <c r="S212" s="152">
        <f t="shared" si="38"/>
        <v>1</v>
      </c>
      <c r="T212" s="18">
        <f t="shared" si="31"/>
        <v>1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47">
        <v>45408</v>
      </c>
      <c r="G216" s="148">
        <f>1.6*0.99473823</f>
        <v>1.591581168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1.591581168</v>
      </c>
      <c r="S216" s="152">
        <f t="shared" si="38"/>
        <v>1.591581168</v>
      </c>
      <c r="T216" s="18">
        <f t="shared" si="40"/>
        <v>1.591581168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>
        <v>45412</v>
      </c>
      <c r="G217" s="16">
        <v>5.5</v>
      </c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5.5</v>
      </c>
      <c r="S217" s="152">
        <f t="shared" si="38"/>
        <v>5.5</v>
      </c>
      <c r="T217" s="43">
        <f t="shared" si="40"/>
        <v>5.5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>
        <v>45411</v>
      </c>
      <c r="G221" s="16">
        <v>2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2</v>
      </c>
      <c r="S221" s="152">
        <f t="shared" si="38"/>
        <v>2</v>
      </c>
      <c r="T221" s="18">
        <f t="shared" si="40"/>
        <v>2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>
        <v>45420</v>
      </c>
      <c r="G252" s="16">
        <v>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5</v>
      </c>
      <c r="S252" s="152">
        <f t="shared" si="38"/>
        <v>5</v>
      </c>
      <c r="T252" s="18">
        <f t="shared" si="40"/>
        <v>5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>
        <v>45412</v>
      </c>
      <c r="G262" s="16">
        <f>0.7/1.072*0.9776</f>
        <v>0.63835820895522388</v>
      </c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0.63835820895522388</v>
      </c>
      <c r="S262" s="152">
        <f t="shared" si="38"/>
        <v>0.63835820895522388</v>
      </c>
      <c r="T262" s="18">
        <f t="shared" si="40"/>
        <v>0.63835820895522388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>
        <v>45408</v>
      </c>
      <c r="G263" s="16">
        <v>1.36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1.36</v>
      </c>
      <c r="S263" s="152">
        <f t="shared" si="38"/>
        <v>1.36</v>
      </c>
      <c r="T263" s="18">
        <f>G263+I263+K263+M263+O263</f>
        <v>1.36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>
        <v>45411</v>
      </c>
      <c r="G264" s="16">
        <v>0.55000000000000004</v>
      </c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0.55000000000000004</v>
      </c>
      <c r="S264" s="152">
        <f t="shared" si="38"/>
        <v>0.55000000000000004</v>
      </c>
      <c r="T264" s="18">
        <f t="shared" si="40"/>
        <v>0.55000000000000004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>
        <v>45411</v>
      </c>
      <c r="I274" s="16">
        <v>1.1919999999999999</v>
      </c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2.3279999999999998</v>
      </c>
      <c r="S274" s="152">
        <f t="shared" si="38"/>
        <v>2.3279999999999998</v>
      </c>
      <c r="T274" s="18">
        <f t="shared" si="40"/>
        <v>2.3279999999999998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>
        <v>45420</v>
      </c>
      <c r="G275" s="16">
        <v>1.25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1.25</v>
      </c>
      <c r="S275" s="152">
        <f t="shared" si="38"/>
        <v>1.25</v>
      </c>
      <c r="T275" s="18">
        <f t="shared" si="40"/>
        <v>1.25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>
        <v>45411</v>
      </c>
      <c r="G276" s="16">
        <v>2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2</v>
      </c>
      <c r="S276" s="152">
        <f t="shared" ref="S276:S290" si="62">IF(F276&lt;=Exp24Q3,G276,0)+IF(H276&lt;=Exp24Q3,I276,0)+IF(J276&lt;=Exp24Q3,K276,0)+IF(L276&lt;=Exp24Q3,M276,0)+IF(N276&lt;=Exp24Q3,O276,0)</f>
        <v>2</v>
      </c>
      <c r="T276" s="18">
        <f t="shared" si="40"/>
        <v>2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>
        <v>45412</v>
      </c>
      <c r="G279" s="16">
        <v>0.25</v>
      </c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0.25</v>
      </c>
      <c r="S279" s="152">
        <f t="shared" si="62"/>
        <v>0.25</v>
      </c>
      <c r="T279" s="49">
        <f t="shared" si="40"/>
        <v>0.25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>
        <v>45408</v>
      </c>
      <c r="G285" s="16">
        <v>1.5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1.5</v>
      </c>
      <c r="S285" s="152">
        <f t="shared" si="62"/>
        <v>1.5</v>
      </c>
      <c r="T285" s="18">
        <f t="shared" si="64"/>
        <v>1.5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>
        <v>45415</v>
      </c>
      <c r="I304" s="24">
        <v>0.53</v>
      </c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1.06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>
        <v>45419</v>
      </c>
      <c r="I312" s="24">
        <v>0.15</v>
      </c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0.4752135381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>
        <v>45418</v>
      </c>
      <c r="I320" s="24">
        <v>0.125</v>
      </c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>
        <v>45365</v>
      </c>
      <c r="G326" s="24">
        <v>0.77</v>
      </c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0.77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>
        <v>45419</v>
      </c>
      <c r="I338" s="24">
        <v>1.3</v>
      </c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2.6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MC7iNZKK+/jhvMkEh0mHWSpS2pu4a33l7qx4oDfetIX7Hee4Y9M9CJNVLXJNdS7DW0ZoOPArhXo1acE7e8wHog==" saltValue="Dhlughb2i1lZuTySwcgsT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909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818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803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731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618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2024-05-08T07:14:45Z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